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_Birds_2023\For_Publication\1202_CSHS21_01a\CSHA21_01a_publication\csv_excel\"/>
    </mc:Choice>
  </mc:AlternateContent>
  <bookViews>
    <workbookView xWindow="0" yWindow="0" windowWidth="23040" windowHeight="8620"/>
  </bookViews>
  <sheets>
    <sheet name="Effort" sheetId="1" r:id="rId1"/>
    <sheet name="Weather" sheetId="2" r:id="rId2"/>
  </sheets>
  <definedNames>
    <definedName name="_xlnm._FilterDatabase" localSheetId="0" hidden="1">Effort!$A$1:$AD$745</definedName>
  </definedNames>
  <calcPr calcId="162913"/>
</workbook>
</file>

<file path=xl/calcChain.xml><?xml version="1.0" encoding="utf-8"?>
<calcChain xmlns="http://schemas.openxmlformats.org/spreadsheetml/2006/main">
  <c r="AD1" i="1" l="1"/>
  <c r="AC47" i="1"/>
  <c r="AB51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C49" i="1" s="1"/>
  <c r="AB50" i="1"/>
  <c r="AB52" i="1"/>
  <c r="AB53" i="1"/>
  <c r="AB54" i="1"/>
  <c r="AB55" i="1"/>
  <c r="AC55" i="1" s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C81" i="1" s="1"/>
  <c r="AB82" i="1"/>
  <c r="AB83" i="1"/>
  <c r="AB84" i="1"/>
  <c r="AB85" i="1"/>
  <c r="AB86" i="1"/>
  <c r="AB87" i="1"/>
  <c r="AC87" i="1" s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14" i="1"/>
  <c r="AB515" i="1"/>
  <c r="AB516" i="1"/>
  <c r="AB517" i="1"/>
  <c r="AB518" i="1"/>
  <c r="AB519" i="1"/>
  <c r="AB520" i="1"/>
  <c r="AB521" i="1"/>
  <c r="AB522" i="1"/>
  <c r="AB523" i="1"/>
  <c r="AB524" i="1"/>
  <c r="AB525" i="1"/>
  <c r="AB526" i="1"/>
  <c r="AB527" i="1"/>
  <c r="AB528" i="1"/>
  <c r="AB529" i="1"/>
  <c r="AB530" i="1"/>
  <c r="AB531" i="1"/>
  <c r="AB532" i="1"/>
  <c r="AB533" i="1"/>
  <c r="AB534" i="1"/>
  <c r="AB535" i="1"/>
  <c r="AB536" i="1"/>
  <c r="AB537" i="1"/>
  <c r="AB538" i="1"/>
  <c r="AB539" i="1"/>
  <c r="AB540" i="1"/>
  <c r="AB541" i="1"/>
  <c r="AB542" i="1"/>
  <c r="AB543" i="1"/>
  <c r="AB544" i="1"/>
  <c r="AB545" i="1"/>
  <c r="AB546" i="1"/>
  <c r="AB547" i="1"/>
  <c r="AB548" i="1"/>
  <c r="AB549" i="1"/>
  <c r="AB550" i="1"/>
  <c r="AB551" i="1"/>
  <c r="AB552" i="1"/>
  <c r="AB553" i="1"/>
  <c r="AB554" i="1"/>
  <c r="AB555" i="1"/>
  <c r="AB556" i="1"/>
  <c r="AB557" i="1"/>
  <c r="AB558" i="1"/>
  <c r="AB559" i="1"/>
  <c r="AB560" i="1"/>
  <c r="AB561" i="1"/>
  <c r="AB562" i="1"/>
  <c r="AB563" i="1"/>
  <c r="AB564" i="1"/>
  <c r="AB565" i="1"/>
  <c r="AB566" i="1"/>
  <c r="AB567" i="1"/>
  <c r="AB568" i="1"/>
  <c r="AB569" i="1"/>
  <c r="AB570" i="1"/>
  <c r="AB571" i="1"/>
  <c r="AB572" i="1"/>
  <c r="AB573" i="1"/>
  <c r="AB574" i="1"/>
  <c r="AB575" i="1"/>
  <c r="AB576" i="1"/>
  <c r="AB577" i="1"/>
  <c r="AB578" i="1"/>
  <c r="AB579" i="1"/>
  <c r="AB580" i="1"/>
  <c r="AB581" i="1"/>
  <c r="AB582" i="1"/>
  <c r="AB583" i="1"/>
  <c r="AB584" i="1"/>
  <c r="AB585" i="1"/>
  <c r="AB586" i="1"/>
  <c r="AB587" i="1"/>
  <c r="AB588" i="1"/>
  <c r="AB589" i="1"/>
  <c r="AB590" i="1"/>
  <c r="AB591" i="1"/>
  <c r="AB592" i="1"/>
  <c r="AB593" i="1"/>
  <c r="AB594" i="1"/>
  <c r="AB595" i="1"/>
  <c r="AB596" i="1"/>
  <c r="AB597" i="1"/>
  <c r="AB598" i="1"/>
  <c r="AB599" i="1"/>
  <c r="AB600" i="1"/>
  <c r="AB601" i="1"/>
  <c r="AB602" i="1"/>
  <c r="AB603" i="1"/>
  <c r="AB604" i="1"/>
  <c r="AB605" i="1"/>
  <c r="AB606" i="1"/>
  <c r="AB607" i="1"/>
  <c r="AB608" i="1"/>
  <c r="AB609" i="1"/>
  <c r="AB610" i="1"/>
  <c r="AB611" i="1"/>
  <c r="AB612" i="1"/>
  <c r="AB613" i="1"/>
  <c r="AB614" i="1"/>
  <c r="AB615" i="1"/>
  <c r="AB616" i="1"/>
  <c r="AB617" i="1"/>
  <c r="AB618" i="1"/>
  <c r="AB619" i="1"/>
  <c r="AB620" i="1"/>
  <c r="AB621" i="1"/>
  <c r="AB622" i="1"/>
  <c r="AB623" i="1"/>
  <c r="AB624" i="1"/>
  <c r="AB625" i="1"/>
  <c r="AB626" i="1"/>
  <c r="AB627" i="1"/>
  <c r="AB628" i="1"/>
  <c r="AB629" i="1"/>
  <c r="AB630" i="1"/>
  <c r="AB631" i="1"/>
  <c r="AB632" i="1"/>
  <c r="AB633" i="1"/>
  <c r="AB634" i="1"/>
  <c r="AB635" i="1"/>
  <c r="AB636" i="1"/>
  <c r="AB637" i="1"/>
  <c r="AB638" i="1"/>
  <c r="AB639" i="1"/>
  <c r="AB640" i="1"/>
  <c r="AB641" i="1"/>
  <c r="AB642" i="1"/>
  <c r="AB643" i="1"/>
  <c r="AB644" i="1"/>
  <c r="AB645" i="1"/>
  <c r="AB646" i="1"/>
  <c r="AB647" i="1"/>
  <c r="AB648" i="1"/>
  <c r="AB649" i="1"/>
  <c r="AB650" i="1"/>
  <c r="AB651" i="1"/>
  <c r="AB652" i="1"/>
  <c r="AB653" i="1"/>
  <c r="AB654" i="1"/>
  <c r="AB655" i="1"/>
  <c r="AB656" i="1"/>
  <c r="AB657" i="1"/>
  <c r="AB658" i="1"/>
  <c r="AB659" i="1"/>
  <c r="AB660" i="1"/>
  <c r="AB661" i="1"/>
  <c r="AB662" i="1"/>
  <c r="AB663" i="1"/>
  <c r="AB664" i="1"/>
  <c r="AB665" i="1"/>
  <c r="AB666" i="1"/>
  <c r="AB667" i="1"/>
  <c r="AB668" i="1"/>
  <c r="AB669" i="1"/>
  <c r="AB670" i="1"/>
  <c r="AB671" i="1"/>
  <c r="AB672" i="1"/>
  <c r="AB673" i="1"/>
  <c r="AB674" i="1"/>
  <c r="AB675" i="1"/>
  <c r="AB676" i="1"/>
  <c r="AB677" i="1"/>
  <c r="AB678" i="1"/>
  <c r="AB679" i="1"/>
  <c r="AB680" i="1"/>
  <c r="AB681" i="1"/>
  <c r="AB682" i="1"/>
  <c r="AB683" i="1"/>
  <c r="AB684" i="1"/>
  <c r="AB685" i="1"/>
  <c r="AB686" i="1"/>
  <c r="AB687" i="1"/>
  <c r="AB688" i="1"/>
  <c r="AB689" i="1"/>
  <c r="AB690" i="1"/>
  <c r="AB691" i="1"/>
  <c r="AB692" i="1"/>
  <c r="AB693" i="1"/>
  <c r="AB694" i="1"/>
  <c r="AB695" i="1"/>
  <c r="AB696" i="1"/>
  <c r="AB697" i="1"/>
  <c r="AB698" i="1"/>
  <c r="AB699" i="1"/>
  <c r="AB700" i="1"/>
  <c r="AB701" i="1"/>
  <c r="AB702" i="1"/>
  <c r="AB703" i="1"/>
  <c r="AB704" i="1"/>
  <c r="AB705" i="1"/>
  <c r="AB706" i="1"/>
  <c r="AB707" i="1"/>
  <c r="AB708" i="1"/>
  <c r="AB709" i="1"/>
  <c r="AB710" i="1"/>
  <c r="AB711" i="1"/>
  <c r="AB712" i="1"/>
  <c r="AB713" i="1"/>
  <c r="AB714" i="1"/>
  <c r="AB715" i="1"/>
  <c r="AB716" i="1"/>
  <c r="AB717" i="1"/>
  <c r="AB718" i="1"/>
  <c r="AB719" i="1"/>
  <c r="AB720" i="1"/>
  <c r="AB721" i="1"/>
  <c r="AB722" i="1"/>
  <c r="AB723" i="1"/>
  <c r="AB724" i="1"/>
  <c r="AB725" i="1"/>
  <c r="AB726" i="1"/>
  <c r="AB727" i="1"/>
  <c r="AB728" i="1"/>
  <c r="AB729" i="1"/>
  <c r="AB730" i="1"/>
  <c r="AB731" i="1"/>
  <c r="AB732" i="1"/>
  <c r="AB733" i="1"/>
  <c r="AB734" i="1"/>
  <c r="AB735" i="1"/>
  <c r="AB736" i="1"/>
  <c r="AB737" i="1"/>
  <c r="AB738" i="1"/>
  <c r="AB739" i="1"/>
  <c r="AB740" i="1"/>
  <c r="AB741" i="1"/>
  <c r="AB742" i="1"/>
  <c r="AB743" i="1"/>
  <c r="AB744" i="1"/>
  <c r="AB745" i="1"/>
  <c r="AB2" i="1"/>
  <c r="AC1" i="1" l="1"/>
  <c r="C72" i="2"/>
  <c r="C79" i="2"/>
  <c r="C80" i="2"/>
  <c r="C81" i="2"/>
  <c r="C82" i="2"/>
  <c r="C83" i="2"/>
  <c r="C84" i="2"/>
  <c r="C85" i="2"/>
  <c r="C86" i="2"/>
  <c r="C36" i="2"/>
  <c r="C55" i="2"/>
  <c r="C65" i="2"/>
  <c r="C66" i="2"/>
  <c r="C67" i="2"/>
  <c r="C68" i="2"/>
  <c r="C69" i="2"/>
  <c r="C70" i="2"/>
  <c r="C71" i="2"/>
  <c r="C73" i="2"/>
  <c r="C74" i="2"/>
  <c r="C75" i="2"/>
  <c r="C76" i="2"/>
  <c r="C77" i="2"/>
  <c r="C78" i="2"/>
  <c r="C46" i="2"/>
  <c r="C35" i="2" l="1"/>
  <c r="C24" i="2"/>
  <c r="C51" i="2"/>
  <c r="C6" i="2"/>
  <c r="C31" i="2"/>
  <c r="C62" i="2"/>
  <c r="C59" i="2"/>
  <c r="C14" i="2"/>
  <c r="C42" i="2"/>
  <c r="C28" i="2"/>
  <c r="C30" i="2"/>
  <c r="C32" i="2"/>
  <c r="C41" i="2"/>
  <c r="C34" i="2"/>
  <c r="C60" i="2"/>
  <c r="C58" i="2"/>
  <c r="C13" i="2"/>
  <c r="C57" i="2"/>
  <c r="C56" i="2"/>
  <c r="C53" i="2"/>
  <c r="C15" i="2"/>
  <c r="C20" i="2"/>
  <c r="C40" i="2"/>
  <c r="C63" i="2"/>
  <c r="C29" i="2"/>
  <c r="C22" i="2"/>
  <c r="C48" i="2"/>
  <c r="C64" i="2"/>
  <c r="C61" i="2"/>
  <c r="C54" i="2"/>
  <c r="C52" i="2"/>
  <c r="C5" i="2"/>
  <c r="C47" i="2"/>
  <c r="C9" i="2"/>
  <c r="C23" i="2"/>
  <c r="C3" i="2"/>
  <c r="C7" i="2"/>
  <c r="C16" i="2"/>
  <c r="C50" i="2"/>
  <c r="C49" i="2"/>
  <c r="C21" i="2"/>
  <c r="C4" i="2"/>
  <c r="C8" i="2"/>
  <c r="C33" i="2"/>
  <c r="E48" i="2" l="1"/>
  <c r="E45" i="2"/>
  <c r="E66" i="2"/>
  <c r="C88" i="2"/>
  <c r="C89" i="2"/>
  <c r="C43" i="2"/>
  <c r="D42" i="2" s="1"/>
  <c r="C17" i="2"/>
  <c r="D17" i="2" s="1"/>
  <c r="E30" i="2"/>
  <c r="C37" i="2"/>
  <c r="D35" i="2" s="1"/>
  <c r="C25" i="2"/>
  <c r="D23" i="2" s="1"/>
  <c r="E32" i="2"/>
  <c r="C87" i="2"/>
  <c r="D52" i="2" s="1"/>
  <c r="C10" i="2"/>
  <c r="D3" i="2" s="1"/>
  <c r="D22" i="2" l="1"/>
  <c r="D21" i="2"/>
  <c r="D40" i="2"/>
  <c r="D41" i="2"/>
  <c r="D24" i="2"/>
  <c r="D20" i="2"/>
  <c r="D28" i="2"/>
  <c r="D14" i="2"/>
  <c r="D15" i="2"/>
  <c r="D13" i="2"/>
  <c r="D16" i="2"/>
  <c r="D30" i="2"/>
  <c r="D33" i="2"/>
  <c r="D32" i="2"/>
  <c r="D34" i="2"/>
  <c r="D29" i="2"/>
  <c r="D36" i="2"/>
  <c r="D31" i="2"/>
  <c r="D66" i="2"/>
  <c r="D51" i="2"/>
  <c r="D5" i="2"/>
  <c r="D56" i="2"/>
  <c r="D74" i="2"/>
  <c r="D6" i="2"/>
  <c r="D78" i="2"/>
  <c r="D7" i="2"/>
  <c r="D75" i="2"/>
  <c r="D8" i="2"/>
  <c r="D9" i="2"/>
  <c r="D48" i="2"/>
  <c r="D68" i="2"/>
  <c r="D4" i="2"/>
  <c r="D67" i="2"/>
  <c r="D46" i="2"/>
  <c r="D76" i="2"/>
  <c r="D81" i="2"/>
  <c r="D82" i="2"/>
  <c r="D61" i="2"/>
  <c r="D70" i="2"/>
  <c r="D55" i="2"/>
  <c r="D60" i="2"/>
  <c r="D58" i="2"/>
  <c r="D63" i="2"/>
  <c r="D65" i="2"/>
  <c r="D73" i="2"/>
  <c r="D47" i="2"/>
  <c r="D49" i="2"/>
  <c r="D80" i="2"/>
  <c r="D79" i="2"/>
  <c r="D64" i="2"/>
  <c r="D86" i="2"/>
  <c r="D83" i="2"/>
  <c r="D72" i="2"/>
  <c r="D85" i="2"/>
  <c r="D59" i="2"/>
  <c r="D50" i="2"/>
  <c r="D84" i="2"/>
  <c r="D77" i="2"/>
  <c r="D57" i="2"/>
  <c r="D54" i="2"/>
  <c r="D53" i="2"/>
  <c r="D69" i="2"/>
  <c r="D62" i="2"/>
  <c r="D71" i="2"/>
  <c r="D43" i="2" l="1"/>
  <c r="D10" i="2"/>
  <c r="D87" i="2"/>
</calcChain>
</file>

<file path=xl/sharedStrings.xml><?xml version="1.0" encoding="utf-8"?>
<sst xmlns="http://schemas.openxmlformats.org/spreadsheetml/2006/main" count="2400" uniqueCount="94">
  <si>
    <t>Date</t>
  </si>
  <si>
    <t>Time</t>
  </si>
  <si>
    <t>Survey Name</t>
  </si>
  <si>
    <t>Event</t>
  </si>
  <si>
    <t>Transect number</t>
  </si>
  <si>
    <t>Platform Height</t>
  </si>
  <si>
    <t>Vessel Activity</t>
  </si>
  <si>
    <t>Latitude</t>
  </si>
  <si>
    <t>Longitude</t>
  </si>
  <si>
    <t>Visibility (km)</t>
  </si>
  <si>
    <t>Glare</t>
  </si>
  <si>
    <t>Swell (m)</t>
  </si>
  <si>
    <t>Clouds</t>
  </si>
  <si>
    <t>Transect length</t>
  </si>
  <si>
    <t>Transect time</t>
  </si>
  <si>
    <t>Scale</t>
  </si>
  <si>
    <t>Hours</t>
  </si>
  <si>
    <t>%</t>
  </si>
  <si>
    <t>WMO sea state</t>
  </si>
  <si>
    <t>total hours</t>
  </si>
  <si>
    <t>Swell</t>
  </si>
  <si>
    <t>0m</t>
  </si>
  <si>
    <t>0.1-1m</t>
  </si>
  <si>
    <t>1.1-2m</t>
  </si>
  <si>
    <t>&gt;2m</t>
  </si>
  <si>
    <t>d</t>
  </si>
  <si>
    <t>Visibility</t>
  </si>
  <si>
    <t>16-20km</t>
  </si>
  <si>
    <t>11-15km</t>
  </si>
  <si>
    <t>6-10km</t>
  </si>
  <si>
    <t>1-5km</t>
  </si>
  <si>
    <t>&lt;1km</t>
  </si>
  <si>
    <t>Wind Force</t>
  </si>
  <si>
    <t>Force 0</t>
  </si>
  <si>
    <t>Force 1</t>
  </si>
  <si>
    <t>3 or less</t>
  </si>
  <si>
    <t>Force 2</t>
  </si>
  <si>
    <t>Force 3</t>
  </si>
  <si>
    <t>5 or less</t>
  </si>
  <si>
    <t>Force 4</t>
  </si>
  <si>
    <t>Force 5</t>
  </si>
  <si>
    <t>Force 6</t>
  </si>
  <si>
    <t>Force 7</t>
  </si>
  <si>
    <t>Force 8</t>
  </si>
  <si>
    <t>AVG:</t>
  </si>
  <si>
    <t>Total hours and minutes on watch</t>
  </si>
  <si>
    <t>Average hours</t>
  </si>
  <si>
    <t>line</t>
  </si>
  <si>
    <t>point</t>
  </si>
  <si>
    <t>casual</t>
  </si>
  <si>
    <t>Transect</t>
  </si>
  <si>
    <t>Max hours</t>
  </si>
  <si>
    <t>Start</t>
  </si>
  <si>
    <t>Casual watch</t>
  </si>
  <si>
    <t>Steaming</t>
  </si>
  <si>
    <t>1; 1</t>
  </si>
  <si>
    <t>Strong</t>
  </si>
  <si>
    <t>None</t>
  </si>
  <si>
    <t>Starboard</t>
  </si>
  <si>
    <t>Environment Update</t>
  </si>
  <si>
    <t>Stop</t>
  </si>
  <si>
    <t>Port</t>
  </si>
  <si>
    <t>Line transect (strip)</t>
  </si>
  <si>
    <t>Weak</t>
  </si>
  <si>
    <t>Fog/Mist</t>
  </si>
  <si>
    <t>Rain</t>
  </si>
  <si>
    <t>Intermittent Heavy</t>
  </si>
  <si>
    <t>Inter Transect</t>
  </si>
  <si>
    <t>On Transect</t>
  </si>
  <si>
    <t>Point transect</t>
  </si>
  <si>
    <t>Fishing Activity</t>
  </si>
  <si>
    <t>CTD / Stationary</t>
  </si>
  <si>
    <t>Continuous Heavy</t>
  </si>
  <si>
    <t>Continuous Light</t>
  </si>
  <si>
    <t>Notes</t>
  </si>
  <si>
    <t>Survey mode</t>
  </si>
  <si>
    <t>Vessel name</t>
  </si>
  <si>
    <t>Strip width</t>
  </si>
  <si>
    <t>Observation timing (s)</t>
  </si>
  <si>
    <t>Observer name</t>
  </si>
  <si>
    <t>Glare degrees</t>
  </si>
  <si>
    <t>Sea state (WMO)</t>
  </si>
  <si>
    <t>Beaufort (ss/force)</t>
  </si>
  <si>
    <t>Precipitation</t>
  </si>
  <si>
    <t>Precipitation intensity</t>
  </si>
  <si>
    <t>Port/ Stbd</t>
  </si>
  <si>
    <t>CSHAS 2021</t>
  </si>
  <si>
    <t>Monkey Island</t>
  </si>
  <si>
    <t>Altering track slightly to SW to check out a large feeding aggregation of seabirds and whales</t>
  </si>
  <si>
    <t>1631 to 1638 600 gx 200 ki 120 ot 1 nq 3 guineas 20 lb 30 gb 1 cm 4 nx max 8 fin whale A to E either side of ship forage raft dive feed actively</t>
  </si>
  <si>
    <t>Back on track</t>
  </si>
  <si>
    <t>Broke track to head towards a fishing area near The Smalls</t>
  </si>
  <si>
    <t>Max:</t>
  </si>
  <si>
    <t>Withheld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</si>
</sst>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hh]&quot;h&quot;\ :mm&quot;m&quot;"/>
    <numFmt numFmtId="165" formatCode="0.00\ &quot;%&quot;"/>
    <numFmt numFmtId="166" formatCode="dd/mm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10"/>
      <name val="Calibri"/>
      <family val="2"/>
      <scheme val="minor"/>
    </font>
    <font>
      <sz val="9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3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8" fillId="0" borderId="0" xfId="0" applyFont="1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3" fillId="33" borderId="12" xfId="0" applyFont="1" applyFill="1" applyBorder="1" applyAlignment="1">
      <alignment horizontal="center" vertical="center"/>
    </xf>
    <xf numFmtId="164" fontId="23" fillId="34" borderId="13" xfId="0" applyNumberFormat="1" applyFont="1" applyFill="1" applyBorder="1"/>
    <xf numFmtId="165" fontId="23" fillId="34" borderId="14" xfId="0" applyNumberFormat="1" applyFont="1" applyFill="1" applyBorder="1"/>
    <xf numFmtId="0" fontId="21" fillId="0" borderId="0" xfId="0" applyFont="1"/>
    <xf numFmtId="0" fontId="23" fillId="33" borderId="15" xfId="0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 textRotation="90"/>
    </xf>
    <xf numFmtId="0" fontId="24" fillId="33" borderId="16" xfId="0" applyFont="1" applyFill="1" applyBorder="1" applyAlignment="1">
      <alignment horizontal="center" vertical="center" wrapText="1"/>
    </xf>
    <xf numFmtId="164" fontId="24" fillId="34" borderId="17" xfId="0" applyNumberFormat="1" applyFont="1" applyFill="1" applyBorder="1"/>
    <xf numFmtId="165" fontId="23" fillId="34" borderId="18" xfId="0" applyNumberFormat="1" applyFont="1" applyFill="1" applyBorder="1"/>
    <xf numFmtId="0" fontId="23" fillId="35" borderId="0" xfId="0" applyFont="1" applyFill="1" applyBorder="1" applyAlignment="1">
      <alignment horizontal="center" vertical="center" wrapText="1"/>
    </xf>
    <xf numFmtId="164" fontId="23" fillId="35" borderId="0" xfId="0" applyNumberFormat="1" applyFont="1" applyFill="1" applyBorder="1"/>
    <xf numFmtId="165" fontId="23" fillId="35" borderId="0" xfId="0" applyNumberFormat="1" applyFont="1" applyFill="1" applyBorder="1"/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Fill="1"/>
    <xf numFmtId="0" fontId="23" fillId="33" borderId="19" xfId="0" applyFont="1" applyFill="1" applyBorder="1" applyAlignment="1">
      <alignment horizontal="center" vertical="center" wrapText="1"/>
    </xf>
    <xf numFmtId="165" fontId="23" fillId="34" borderId="20" xfId="0" applyNumberFormat="1" applyFont="1" applyFill="1" applyBorder="1"/>
    <xf numFmtId="0" fontId="23" fillId="33" borderId="21" xfId="0" applyFont="1" applyFill="1" applyBorder="1" applyAlignment="1">
      <alignment horizontal="center" vertical="center" wrapText="1"/>
    </xf>
    <xf numFmtId="0" fontId="24" fillId="33" borderId="22" xfId="0" applyFont="1" applyFill="1" applyBorder="1" applyAlignment="1">
      <alignment horizontal="center" vertical="center" wrapText="1"/>
    </xf>
    <xf numFmtId="164" fontId="24" fillId="34" borderId="23" xfId="0" applyNumberFormat="1" applyFont="1" applyFill="1" applyBorder="1"/>
    <xf numFmtId="165" fontId="23" fillId="34" borderId="24" xfId="0" applyNumberFormat="1" applyFont="1" applyFill="1" applyBorder="1"/>
    <xf numFmtId="0" fontId="23" fillId="0" borderId="0" xfId="0" applyFont="1" applyFill="1" applyBorder="1" applyAlignment="1">
      <alignment horizontal="center" vertical="center" wrapText="1"/>
    </xf>
    <xf numFmtId="165" fontId="23" fillId="34" borderId="11" xfId="0" applyNumberFormat="1" applyFont="1" applyFill="1" applyBorder="1"/>
    <xf numFmtId="164" fontId="21" fillId="0" borderId="0" xfId="0" applyNumberFormat="1" applyFont="1"/>
    <xf numFmtId="0" fontId="23" fillId="0" borderId="0" xfId="0" applyFont="1"/>
    <xf numFmtId="10" fontId="23" fillId="0" borderId="0" xfId="0" applyNumberFormat="1" applyFont="1"/>
    <xf numFmtId="0" fontId="23" fillId="35" borderId="0" xfId="0" applyFont="1" applyFill="1" applyBorder="1" applyAlignment="1">
      <alignment horizontal="center" vertical="center"/>
    </xf>
    <xf numFmtId="0" fontId="21" fillId="35" borderId="0" xfId="0" applyFont="1" applyFill="1" applyBorder="1"/>
    <xf numFmtId="164" fontId="21" fillId="35" borderId="0" xfId="0" applyNumberFormat="1" applyFont="1" applyFill="1" applyBorder="1" applyAlignment="1">
      <alignment horizontal="center"/>
    </xf>
    <xf numFmtId="0" fontId="23" fillId="33" borderId="19" xfId="0" applyFont="1" applyFill="1" applyBorder="1" applyAlignment="1">
      <alignment horizontal="center" vertical="center"/>
    </xf>
    <xf numFmtId="164" fontId="25" fillId="35" borderId="0" xfId="0" applyNumberFormat="1" applyFont="1" applyFill="1" applyBorder="1"/>
    <xf numFmtId="0" fontId="23" fillId="33" borderId="21" xfId="0" applyFont="1" applyFill="1" applyBorder="1" applyAlignment="1">
      <alignment horizontal="center" vertical="center"/>
    </xf>
    <xf numFmtId="0" fontId="25" fillId="35" borderId="0" xfId="0" applyFont="1" applyFill="1" applyBorder="1" applyAlignment="1">
      <alignment horizontal="center" vertical="center"/>
    </xf>
    <xf numFmtId="0" fontId="23" fillId="33" borderId="22" xfId="0" applyFont="1" applyFill="1" applyBorder="1" applyAlignment="1">
      <alignment horizontal="center" vertical="center"/>
    </xf>
    <xf numFmtId="164" fontId="25" fillId="34" borderId="23" xfId="0" applyNumberFormat="1" applyFont="1" applyFill="1" applyBorder="1"/>
    <xf numFmtId="0" fontId="21" fillId="0" borderId="0" xfId="0" applyFont="1" applyBorder="1"/>
    <xf numFmtId="0" fontId="25" fillId="33" borderId="22" xfId="0" applyFont="1" applyFill="1" applyBorder="1" applyAlignment="1">
      <alignment horizontal="center" vertical="center"/>
    </xf>
    <xf numFmtId="166" fontId="23" fillId="33" borderId="19" xfId="0" applyNumberFormat="1" applyFont="1" applyFill="1" applyBorder="1" applyAlignment="1">
      <alignment horizontal="center" vertical="center" wrapText="1"/>
    </xf>
    <xf numFmtId="0" fontId="21" fillId="36" borderId="25" xfId="0" applyFont="1" applyFill="1" applyBorder="1" applyAlignment="1">
      <alignment horizontal="center" vertical="center" wrapText="1"/>
    </xf>
    <xf numFmtId="164" fontId="20" fillId="37" borderId="26" xfId="0" applyNumberFormat="1" applyFont="1" applyFill="1" applyBorder="1" applyAlignment="1">
      <alignment horizontal="center" vertical="center" wrapText="1"/>
    </xf>
    <xf numFmtId="21" fontId="0" fillId="38" borderId="27" xfId="0" applyNumberForma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21" fillId="0" borderId="0" xfId="0" applyNumberFormat="1" applyFont="1" applyBorder="1" applyAlignment="1">
      <alignment horizontal="center"/>
    </xf>
    <xf numFmtId="46" fontId="0" fillId="0" borderId="0" xfId="0" applyNumberFormat="1"/>
    <xf numFmtId="0" fontId="22" fillId="0" borderId="0" xfId="0" applyFont="1" applyAlignment="1">
      <alignment horizontal="center" vertical="center" textRotation="90"/>
    </xf>
    <xf numFmtId="0" fontId="20" fillId="0" borderId="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WMO Sea State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9F3-4FE5-A7F4-14DE51F69BC4}"/>
              </c:ext>
            </c:extLst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9F3-4FE5-A7F4-14DE51F69BC4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9F3-4FE5-A7F4-14DE51F69BC4}"/>
              </c:ext>
            </c:extLst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9F3-4FE5-A7F4-14DE51F69BC4}"/>
              </c:ext>
            </c:extLst>
          </c:dPt>
          <c:dPt>
            <c:idx val="4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9F3-4FE5-A7F4-14DE51F69BC4}"/>
              </c:ext>
            </c:extLst>
          </c:dPt>
          <c:dPt>
            <c:idx val="5"/>
            <c:bubble3D val="0"/>
            <c:spPr>
              <a:solidFill>
                <a:schemeClr val="dk1">
                  <a:tint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9F3-4FE5-A7F4-14DE51F69BC4}"/>
              </c:ext>
            </c:extLst>
          </c:dPt>
          <c:dPt>
            <c:idx val="6"/>
            <c:bubble3D val="0"/>
            <c:spPr>
              <a:solidFill>
                <a:schemeClr val="dk1">
                  <a:tint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9F3-4FE5-A7F4-14DE51F69BC4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Weather!$B$4:$B$9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Weather!$C$4:$C$9</c:f>
              <c:numCache>
                <c:formatCode>[hh]"h"\ :mm"m"</c:formatCode>
                <c:ptCount val="6"/>
                <c:pt idx="0">
                  <c:v>0.33957175925925942</c:v>
                </c:pt>
                <c:pt idx="1">
                  <c:v>0.36929398148148135</c:v>
                </c:pt>
                <c:pt idx="2">
                  <c:v>0.18777777777777765</c:v>
                </c:pt>
                <c:pt idx="3">
                  <c:v>0.64543981481481494</c:v>
                </c:pt>
                <c:pt idx="4">
                  <c:v>1.1089467592592592</c:v>
                </c:pt>
                <c:pt idx="5">
                  <c:v>0.32601851851851854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9F3-4FE5-A7F4-14DE51F69BC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Swell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Swell</c:v>
          </c:tx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C45-42C8-ABCA-E99F840BBF55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C45-42C8-ABCA-E99F840BBF55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C45-42C8-ABCA-E99F840BBF55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C45-42C8-ABCA-E99F840BBF5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Weather!$B$13:$B$16</c:f>
              <c:strCache>
                <c:ptCount val="4"/>
                <c:pt idx="0">
                  <c:v>0m</c:v>
                </c:pt>
                <c:pt idx="1">
                  <c:v>0.1-1m</c:v>
                </c:pt>
                <c:pt idx="2">
                  <c:v>1.1-2m</c:v>
                </c:pt>
                <c:pt idx="3">
                  <c:v>&gt;2m</c:v>
                </c:pt>
              </c:strCache>
            </c:strRef>
          </c:cat>
          <c:val>
            <c:numRef>
              <c:f>Weather!$C$13:$C$16</c:f>
              <c:numCache>
                <c:formatCode>[hh]"h"\ :mm"m"</c:formatCode>
                <c:ptCount val="4"/>
                <c:pt idx="0">
                  <c:v>0.32497685185185177</c:v>
                </c:pt>
                <c:pt idx="1">
                  <c:v>1.09181712962963</c:v>
                </c:pt>
                <c:pt idx="2">
                  <c:v>0.98447916666666679</c:v>
                </c:pt>
                <c:pt idx="3">
                  <c:v>0.575775462962963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C45-42C8-ABCA-E99F840BBF5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1066" r="0.7500000000000106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Visibility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Visibility</c:v>
          </c:tx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C0B-4875-A07E-E7559C5F4D3F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C0B-4875-A07E-E7559C5F4D3F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C0B-4875-A07E-E7559C5F4D3F}"/>
              </c:ext>
            </c:extLst>
          </c:dPt>
          <c:dPt>
            <c:idx val="3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C0B-4875-A07E-E7559C5F4D3F}"/>
              </c:ext>
            </c:extLst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C0B-4875-A07E-E7559C5F4D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Weather!$B$20:$B$24</c:f>
              <c:strCache>
                <c:ptCount val="5"/>
                <c:pt idx="0">
                  <c:v>16-20km</c:v>
                </c:pt>
                <c:pt idx="1">
                  <c:v>11-15km</c:v>
                </c:pt>
                <c:pt idx="2">
                  <c:v>6-10km</c:v>
                </c:pt>
                <c:pt idx="3">
                  <c:v>1-5km</c:v>
                </c:pt>
                <c:pt idx="4">
                  <c:v>&lt;1km</c:v>
                </c:pt>
              </c:strCache>
            </c:strRef>
          </c:cat>
          <c:val>
            <c:numRef>
              <c:f>Weather!$C$20:$C$24</c:f>
              <c:numCache>
                <c:formatCode>[hh]"h"\ :mm"m"</c:formatCode>
                <c:ptCount val="5"/>
                <c:pt idx="0">
                  <c:v>1.3583680555555555</c:v>
                </c:pt>
                <c:pt idx="1">
                  <c:v>0.93620370370370387</c:v>
                </c:pt>
                <c:pt idx="2">
                  <c:v>0.21565972222222207</c:v>
                </c:pt>
                <c:pt idx="3">
                  <c:v>0.45896990740740745</c:v>
                </c:pt>
                <c:pt idx="4">
                  <c:v>7.8472222222223387E-3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C0B-4875-A07E-E7559C5F4D3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Beaufort Wind Force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C3A-4028-9F6C-238B84E98326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C3A-4028-9F6C-238B84E98326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C3A-4028-9F6C-238B84E98326}"/>
              </c:ext>
            </c:extLst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C3A-4028-9F6C-238B84E98326}"/>
              </c:ext>
            </c:extLst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C3A-4028-9F6C-238B84E98326}"/>
              </c:ext>
            </c:extLst>
          </c:dPt>
          <c:dPt>
            <c:idx val="5"/>
            <c:bubble3D val="0"/>
            <c:spPr>
              <a:solidFill>
                <a:schemeClr val="dk1">
                  <a:tint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C3A-4028-9F6C-238B84E98326}"/>
              </c:ext>
            </c:extLst>
          </c:dPt>
          <c:dPt>
            <c:idx val="6"/>
            <c:bubble3D val="0"/>
            <c:spPr>
              <a:solidFill>
                <a:schemeClr val="dk1">
                  <a:tint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C3A-4028-9F6C-238B84E98326}"/>
              </c:ext>
            </c:extLst>
          </c:dPt>
          <c:dPt>
            <c:idx val="7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C3A-4028-9F6C-238B84E98326}"/>
              </c:ext>
            </c:extLst>
          </c:dPt>
          <c:dPt>
            <c:idx val="8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C3A-4028-9F6C-238B84E98326}"/>
              </c:ext>
            </c:extLst>
          </c:dPt>
          <c:dLbls>
            <c:dLbl>
              <c:idx val="0"/>
              <c:layout>
                <c:manualLayout>
                  <c:x val="3.4506815680298029E-2"/>
                  <c:y val="9.782100257269821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3A-4028-9F6C-238B84E98326}"/>
                </c:ext>
              </c:extLst>
            </c:dLbl>
            <c:dLbl>
              <c:idx val="6"/>
              <c:layout>
                <c:manualLayout>
                  <c:x val="-4.6596458321121768E-2"/>
                  <c:y val="1.80160338868532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3A-4028-9F6C-238B84E983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Weather!$B$29:$B$35</c:f>
              <c:strCache>
                <c:ptCount val="7"/>
                <c:pt idx="0">
                  <c:v>Force 1</c:v>
                </c:pt>
                <c:pt idx="1">
                  <c:v>Force 2</c:v>
                </c:pt>
                <c:pt idx="2">
                  <c:v>Force 3</c:v>
                </c:pt>
                <c:pt idx="3">
                  <c:v>Force 4</c:v>
                </c:pt>
                <c:pt idx="4">
                  <c:v>Force 5</c:v>
                </c:pt>
                <c:pt idx="5">
                  <c:v>Force 6</c:v>
                </c:pt>
                <c:pt idx="6">
                  <c:v>Force 7</c:v>
                </c:pt>
              </c:strCache>
            </c:strRef>
          </c:cat>
          <c:val>
            <c:numRef>
              <c:f>Weather!$C$29:$C$35</c:f>
              <c:numCache>
                <c:formatCode>[hh]"h"\ :mm"m"</c:formatCode>
                <c:ptCount val="7"/>
                <c:pt idx="0">
                  <c:v>0.16091435185185171</c:v>
                </c:pt>
                <c:pt idx="1">
                  <c:v>0.49857638888888905</c:v>
                </c:pt>
                <c:pt idx="2">
                  <c:v>0.28468749999999987</c:v>
                </c:pt>
                <c:pt idx="3">
                  <c:v>0.3548032407407411</c:v>
                </c:pt>
                <c:pt idx="4">
                  <c:v>1.1877083333333334</c:v>
                </c:pt>
                <c:pt idx="5">
                  <c:v>0.32857638888888907</c:v>
                </c:pt>
                <c:pt idx="6">
                  <c:v>0.1617824074074074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C3A-4028-9F6C-238B84E983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Daily Observation Effort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Effort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numRef>
              <c:f>Weather!$B$46:$B$63</c:f>
              <c:numCache>
                <c:formatCode>dd/mm</c:formatCode>
                <c:ptCount val="18"/>
                <c:pt idx="0">
                  <c:v>44478</c:v>
                </c:pt>
                <c:pt idx="1">
                  <c:v>44479</c:v>
                </c:pt>
                <c:pt idx="2">
                  <c:v>44480</c:v>
                </c:pt>
                <c:pt idx="3">
                  <c:v>44481</c:v>
                </c:pt>
                <c:pt idx="4">
                  <c:v>44482</c:v>
                </c:pt>
                <c:pt idx="5">
                  <c:v>44483</c:v>
                </c:pt>
                <c:pt idx="6">
                  <c:v>44484</c:v>
                </c:pt>
                <c:pt idx="7">
                  <c:v>44485</c:v>
                </c:pt>
                <c:pt idx="8">
                  <c:v>44486</c:v>
                </c:pt>
                <c:pt idx="9">
                  <c:v>44487</c:v>
                </c:pt>
                <c:pt idx="10">
                  <c:v>44488</c:v>
                </c:pt>
                <c:pt idx="11">
                  <c:v>44489</c:v>
                </c:pt>
                <c:pt idx="12">
                  <c:v>44490</c:v>
                </c:pt>
                <c:pt idx="13">
                  <c:v>44491</c:v>
                </c:pt>
                <c:pt idx="14">
                  <c:v>44492</c:v>
                </c:pt>
                <c:pt idx="15">
                  <c:v>44493</c:v>
                </c:pt>
                <c:pt idx="16">
                  <c:v>44494</c:v>
                </c:pt>
                <c:pt idx="17">
                  <c:v>44495</c:v>
                </c:pt>
              </c:numCache>
            </c:numRef>
          </c:cat>
          <c:val>
            <c:numRef>
              <c:f>Weather!$C$46:$C$63</c:f>
              <c:numCache>
                <c:formatCode>[hh]"h"\ :mm"m"</c:formatCode>
                <c:ptCount val="18"/>
                <c:pt idx="0">
                  <c:v>0.14578703703703694</c:v>
                </c:pt>
                <c:pt idx="1">
                  <c:v>0.22370370370370363</c:v>
                </c:pt>
                <c:pt idx="2">
                  <c:v>0.12237268518518518</c:v>
                </c:pt>
                <c:pt idx="3">
                  <c:v>0.10039351851851852</c:v>
                </c:pt>
                <c:pt idx="4">
                  <c:v>0.14703703703703697</c:v>
                </c:pt>
                <c:pt idx="5">
                  <c:v>0.22331018518518531</c:v>
                </c:pt>
                <c:pt idx="6">
                  <c:v>0.18872685185185206</c:v>
                </c:pt>
                <c:pt idx="7">
                  <c:v>0.1912268518518519</c:v>
                </c:pt>
                <c:pt idx="8">
                  <c:v>9.5856481481481515E-2</c:v>
                </c:pt>
                <c:pt idx="9">
                  <c:v>0.14559027777777794</c:v>
                </c:pt>
                <c:pt idx="10">
                  <c:v>0.12054398148148143</c:v>
                </c:pt>
                <c:pt idx="11">
                  <c:v>0.14891203703703715</c:v>
                </c:pt>
                <c:pt idx="12">
                  <c:v>6.3310185185185275E-2</c:v>
                </c:pt>
                <c:pt idx="13">
                  <c:v>0.2157175925925926</c:v>
                </c:pt>
                <c:pt idx="14">
                  <c:v>0.14317129629629632</c:v>
                </c:pt>
                <c:pt idx="15">
                  <c:v>0.30721064814814808</c:v>
                </c:pt>
                <c:pt idx="16">
                  <c:v>0.2681134259259258</c:v>
                </c:pt>
                <c:pt idx="17">
                  <c:v>0.12606481481481474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BE-4B33-AD4A-0DC1EB2D7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488504"/>
        <c:axId val="470290848"/>
      </c:barChart>
      <c:dateAx>
        <c:axId val="469488504"/>
        <c:scaling>
          <c:orientation val="minMax"/>
        </c:scaling>
        <c:delete val="0"/>
        <c:axPos val="b"/>
        <c:numFmt formatCode="dd/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290848"/>
        <c:crosses val="autoZero"/>
        <c:auto val="1"/>
        <c:lblOffset val="100"/>
        <c:baseTimeUnit val="days"/>
      </c:dateAx>
      <c:valAx>
        <c:axId val="470290848"/>
        <c:scaling>
          <c:orientation val="minMax"/>
          <c:max val="0.3500000000000000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h]&quot;h&quot;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488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Daily Observation Effort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numRef>
              <c:f>Weather!$B$67:$B$85</c:f>
              <c:numCache>
                <c:formatCode>dd/mm</c:formatCode>
                <c:ptCount val="19"/>
                <c:pt idx="0">
                  <c:v>44005</c:v>
                </c:pt>
                <c:pt idx="1">
                  <c:v>44006</c:v>
                </c:pt>
                <c:pt idx="2">
                  <c:v>44007</c:v>
                </c:pt>
                <c:pt idx="3">
                  <c:v>44008</c:v>
                </c:pt>
                <c:pt idx="4">
                  <c:v>44009</c:v>
                </c:pt>
                <c:pt idx="5">
                  <c:v>44010</c:v>
                </c:pt>
                <c:pt idx="6">
                  <c:v>44011</c:v>
                </c:pt>
                <c:pt idx="7">
                  <c:v>44012</c:v>
                </c:pt>
                <c:pt idx="8">
                  <c:v>44013</c:v>
                </c:pt>
                <c:pt idx="9">
                  <c:v>44014</c:v>
                </c:pt>
                <c:pt idx="10">
                  <c:v>44015</c:v>
                </c:pt>
                <c:pt idx="11">
                  <c:v>44016</c:v>
                </c:pt>
                <c:pt idx="12">
                  <c:v>44017</c:v>
                </c:pt>
                <c:pt idx="13">
                  <c:v>44018</c:v>
                </c:pt>
                <c:pt idx="14">
                  <c:v>44019</c:v>
                </c:pt>
                <c:pt idx="15">
                  <c:v>44020</c:v>
                </c:pt>
                <c:pt idx="16">
                  <c:v>44021</c:v>
                </c:pt>
                <c:pt idx="17">
                  <c:v>44022</c:v>
                </c:pt>
              </c:numCache>
            </c:numRef>
          </c:cat>
          <c:val>
            <c:numRef>
              <c:f>Weather!$C$67:$C$85</c:f>
              <c:numCache>
                <c:formatCode>[hh]"h"\ :mm"m"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8-4B5F-99B4-ADAC4A64B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488504"/>
        <c:axId val="470290848"/>
      </c:barChart>
      <c:dateAx>
        <c:axId val="469488504"/>
        <c:scaling>
          <c:orientation val="minMax"/>
        </c:scaling>
        <c:delete val="0"/>
        <c:axPos val="b"/>
        <c:numFmt formatCode="dd/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290848"/>
        <c:crosses val="autoZero"/>
        <c:auto val="1"/>
        <c:lblOffset val="100"/>
        <c:baseTimeUnit val="days"/>
      </c:dateAx>
      <c:valAx>
        <c:axId val="470290848"/>
        <c:scaling>
          <c:orientation val="minMax"/>
          <c:max val="0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h]&quot;h&quot;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488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3</xdr:row>
      <xdr:rowOff>104775</xdr:rowOff>
    </xdr:from>
    <xdr:to>
      <xdr:col>11</xdr:col>
      <xdr:colOff>304800</xdr:colOff>
      <xdr:row>20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371475</xdr:colOff>
      <xdr:row>20</xdr:row>
      <xdr:rowOff>161925</xdr:rowOff>
    </xdr:from>
    <xdr:to>
      <xdr:col>17</xdr:col>
      <xdr:colOff>457200</xdr:colOff>
      <xdr:row>37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371475</xdr:colOff>
      <xdr:row>3</xdr:row>
      <xdr:rowOff>104775</xdr:rowOff>
    </xdr:from>
    <xdr:to>
      <xdr:col>17</xdr:col>
      <xdr:colOff>466725</xdr:colOff>
      <xdr:row>20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238125</xdr:colOff>
      <xdr:row>20</xdr:row>
      <xdr:rowOff>161925</xdr:rowOff>
    </xdr:from>
    <xdr:to>
      <xdr:col>11</xdr:col>
      <xdr:colOff>304800</xdr:colOff>
      <xdr:row>37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276225</xdr:colOff>
      <xdr:row>38</xdr:row>
      <xdr:rowOff>140970</xdr:rowOff>
    </xdr:from>
    <xdr:to>
      <xdr:col>14</xdr:col>
      <xdr:colOff>228600</xdr:colOff>
      <xdr:row>64</xdr:row>
      <xdr:rowOff>175260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39</xdr:row>
      <xdr:rowOff>0</xdr:rowOff>
    </xdr:from>
    <xdr:to>
      <xdr:col>24</xdr:col>
      <xdr:colOff>600075</xdr:colOff>
      <xdr:row>65</xdr:row>
      <xdr:rowOff>34290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45"/>
  <sheetViews>
    <sheetView tabSelected="1" topLeftCell="G1" workbookViewId="0">
      <selection activeCell="L2" sqref="L2"/>
    </sheetView>
  </sheetViews>
  <sheetFormatPr defaultRowHeight="14.5" x14ac:dyDescent="0.35"/>
  <cols>
    <col min="1" max="1" width="10.54296875" bestFit="1" customWidth="1"/>
    <col min="28" max="28" width="14" customWidth="1"/>
    <col min="29" max="29" width="9.54296875" bestFit="1" customWidth="1"/>
    <col min="30" max="30" width="13" bestFit="1" customWidth="1"/>
  </cols>
  <sheetData>
    <row r="1" spans="1:30" ht="39.5" thickBot="1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75</v>
      </c>
      <c r="G1" t="s">
        <v>76</v>
      </c>
      <c r="H1" t="s">
        <v>5</v>
      </c>
      <c r="I1" t="s">
        <v>6</v>
      </c>
      <c r="J1" t="s">
        <v>77</v>
      </c>
      <c r="K1" t="s">
        <v>78</v>
      </c>
      <c r="L1" t="s">
        <v>79</v>
      </c>
      <c r="M1" t="s">
        <v>7</v>
      </c>
      <c r="N1" t="s">
        <v>8</v>
      </c>
      <c r="O1" t="s">
        <v>9</v>
      </c>
      <c r="P1" t="s">
        <v>10</v>
      </c>
      <c r="Q1" t="s">
        <v>80</v>
      </c>
      <c r="R1" t="s">
        <v>11</v>
      </c>
      <c r="S1" t="s">
        <v>81</v>
      </c>
      <c r="T1" t="s">
        <v>82</v>
      </c>
      <c r="U1" t="s">
        <v>12</v>
      </c>
      <c r="V1" t="s">
        <v>83</v>
      </c>
      <c r="W1" t="s">
        <v>84</v>
      </c>
      <c r="X1" t="s">
        <v>85</v>
      </c>
      <c r="Y1" t="s">
        <v>74</v>
      </c>
      <c r="Z1" t="s">
        <v>13</v>
      </c>
      <c r="AA1" t="s">
        <v>14</v>
      </c>
      <c r="AB1" s="44" t="s">
        <v>45</v>
      </c>
      <c r="AC1" s="45">
        <f>SUM(AB2:AB1326)</f>
        <v>2.9770486111111119</v>
      </c>
      <c r="AD1" s="45">
        <f ca="1">SUMIF(D:D,D2,AA$2:AA$196)+SUM(AC2:AC196)</f>
        <v>2.9770486111111105</v>
      </c>
    </row>
    <row r="2" spans="1:30" x14ac:dyDescent="0.35">
      <c r="A2" s="1">
        <v>44478</v>
      </c>
      <c r="B2" s="2">
        <v>0.33473379629629635</v>
      </c>
      <c r="C2" t="s">
        <v>86</v>
      </c>
      <c r="D2" t="s">
        <v>52</v>
      </c>
      <c r="E2">
        <v>100</v>
      </c>
      <c r="F2" t="s">
        <v>69</v>
      </c>
      <c r="G2" t="s">
        <v>93</v>
      </c>
      <c r="H2" t="s">
        <v>87</v>
      </c>
      <c r="I2" t="s">
        <v>71</v>
      </c>
      <c r="L2" t="s">
        <v>93</v>
      </c>
      <c r="M2">
        <v>51.549079999999996</v>
      </c>
      <c r="N2">
        <v>-9.7034199999999995</v>
      </c>
      <c r="O2">
        <v>4</v>
      </c>
      <c r="P2" t="s">
        <v>57</v>
      </c>
      <c r="Q2">
        <v>0</v>
      </c>
      <c r="R2">
        <v>0.25</v>
      </c>
      <c r="S2">
        <v>2</v>
      </c>
      <c r="T2">
        <v>1</v>
      </c>
      <c r="U2">
        <v>7</v>
      </c>
      <c r="V2" t="s">
        <v>64</v>
      </c>
      <c r="W2" t="s">
        <v>66</v>
      </c>
      <c r="X2" t="s">
        <v>58</v>
      </c>
      <c r="Z2">
        <v>0</v>
      </c>
      <c r="AA2" s="2">
        <v>4.1655092592592598E-2</v>
      </c>
      <c r="AB2" s="46">
        <f t="shared" ref="AB2:AB65" si="0">IF($D2="Stop","",$B3-$B2)</f>
        <v>4.1655092592592535E-2</v>
      </c>
    </row>
    <row r="3" spans="1:30" x14ac:dyDescent="0.35">
      <c r="A3" s="1">
        <v>44478</v>
      </c>
      <c r="B3" s="2">
        <v>0.37638888888888888</v>
      </c>
      <c r="C3" t="s">
        <v>86</v>
      </c>
      <c r="D3" t="s">
        <v>60</v>
      </c>
      <c r="E3">
        <v>100</v>
      </c>
      <c r="F3" t="s">
        <v>69</v>
      </c>
      <c r="G3" t="s">
        <v>93</v>
      </c>
      <c r="H3" t="s">
        <v>87</v>
      </c>
      <c r="I3" t="s">
        <v>71</v>
      </c>
      <c r="L3" t="s">
        <v>93</v>
      </c>
      <c r="M3">
        <v>51.549079999999996</v>
      </c>
      <c r="N3">
        <v>-9.7034199999999995</v>
      </c>
      <c r="O3">
        <v>4</v>
      </c>
      <c r="P3" t="s">
        <v>57</v>
      </c>
      <c r="Q3">
        <v>0</v>
      </c>
      <c r="R3">
        <v>0.25</v>
      </c>
      <c r="S3">
        <v>2</v>
      </c>
      <c r="T3">
        <v>1</v>
      </c>
      <c r="U3">
        <v>7</v>
      </c>
      <c r="V3" t="s">
        <v>64</v>
      </c>
      <c r="W3" t="s">
        <v>66</v>
      </c>
      <c r="X3" t="s">
        <v>58</v>
      </c>
      <c r="Z3">
        <v>0</v>
      </c>
      <c r="AA3" s="2">
        <v>4.1655092592592598E-2</v>
      </c>
      <c r="AB3" s="46" t="str">
        <f t="shared" si="0"/>
        <v/>
      </c>
    </row>
    <row r="4" spans="1:30" x14ac:dyDescent="0.35">
      <c r="A4" s="1">
        <v>44478</v>
      </c>
      <c r="B4" s="2">
        <v>0.3784837962962963</v>
      </c>
      <c r="C4" t="s">
        <v>86</v>
      </c>
      <c r="D4" t="s">
        <v>52</v>
      </c>
      <c r="E4">
        <v>101</v>
      </c>
      <c r="F4" t="s">
        <v>69</v>
      </c>
      <c r="G4" t="s">
        <v>93</v>
      </c>
      <c r="H4" t="s">
        <v>87</v>
      </c>
      <c r="I4" t="s">
        <v>71</v>
      </c>
      <c r="L4" t="s">
        <v>93</v>
      </c>
      <c r="M4">
        <v>51.549079999999996</v>
      </c>
      <c r="N4">
        <v>-9.7034199999999995</v>
      </c>
      <c r="O4">
        <v>2</v>
      </c>
      <c r="P4" t="s">
        <v>57</v>
      </c>
      <c r="Q4">
        <v>0</v>
      </c>
      <c r="R4">
        <v>0.25</v>
      </c>
      <c r="S4">
        <v>2</v>
      </c>
      <c r="T4">
        <v>1</v>
      </c>
      <c r="U4">
        <v>7</v>
      </c>
      <c r="V4" t="s">
        <v>64</v>
      </c>
      <c r="W4" t="s">
        <v>66</v>
      </c>
      <c r="X4" t="s">
        <v>58</v>
      </c>
      <c r="Z4">
        <v>0</v>
      </c>
      <c r="AA4" s="2">
        <v>4.1655092592592598E-2</v>
      </c>
      <c r="AB4" s="46">
        <f t="shared" si="0"/>
        <v>4.1655092592592591E-2</v>
      </c>
    </row>
    <row r="5" spans="1:30" x14ac:dyDescent="0.35">
      <c r="A5" s="1">
        <v>44478</v>
      </c>
      <c r="B5" s="2">
        <v>0.4201388888888889</v>
      </c>
      <c r="C5" t="s">
        <v>86</v>
      </c>
      <c r="D5" t="s">
        <v>60</v>
      </c>
      <c r="E5">
        <v>101</v>
      </c>
      <c r="F5" t="s">
        <v>69</v>
      </c>
      <c r="G5" t="s">
        <v>93</v>
      </c>
      <c r="H5" t="s">
        <v>87</v>
      </c>
      <c r="I5" t="s">
        <v>71</v>
      </c>
      <c r="L5" t="s">
        <v>93</v>
      </c>
      <c r="M5">
        <v>51.549079999999996</v>
      </c>
      <c r="N5">
        <v>-9.7034199999999995</v>
      </c>
      <c r="O5">
        <v>2</v>
      </c>
      <c r="P5" t="s">
        <v>57</v>
      </c>
      <c r="Q5">
        <v>0</v>
      </c>
      <c r="R5">
        <v>0.25</v>
      </c>
      <c r="S5">
        <v>2</v>
      </c>
      <c r="T5">
        <v>1</v>
      </c>
      <c r="U5">
        <v>7</v>
      </c>
      <c r="V5" t="s">
        <v>64</v>
      </c>
      <c r="W5" t="s">
        <v>66</v>
      </c>
      <c r="X5" t="s">
        <v>58</v>
      </c>
      <c r="Z5">
        <v>0</v>
      </c>
      <c r="AA5" s="2">
        <v>4.1655092592592598E-2</v>
      </c>
      <c r="AB5" s="46" t="str">
        <f t="shared" si="0"/>
        <v/>
      </c>
    </row>
    <row r="6" spans="1:30" x14ac:dyDescent="0.35">
      <c r="A6" s="1">
        <v>44478</v>
      </c>
      <c r="B6" s="2">
        <v>0.4236226851851852</v>
      </c>
      <c r="C6" t="s">
        <v>86</v>
      </c>
      <c r="D6" t="s">
        <v>52</v>
      </c>
      <c r="E6">
        <v>102</v>
      </c>
      <c r="F6" t="s">
        <v>69</v>
      </c>
      <c r="G6" t="s">
        <v>93</v>
      </c>
      <c r="H6" t="s">
        <v>87</v>
      </c>
      <c r="I6" t="s">
        <v>71</v>
      </c>
      <c r="L6" t="s">
        <v>93</v>
      </c>
      <c r="M6">
        <v>51.549079999999996</v>
      </c>
      <c r="N6">
        <v>-9.7034199999999995</v>
      </c>
      <c r="O6">
        <v>12</v>
      </c>
      <c r="P6" t="s">
        <v>57</v>
      </c>
      <c r="Q6">
        <v>0</v>
      </c>
      <c r="R6">
        <v>0.25</v>
      </c>
      <c r="S6">
        <v>2</v>
      </c>
      <c r="T6">
        <v>1</v>
      </c>
      <c r="U6">
        <v>4</v>
      </c>
      <c r="V6" t="s">
        <v>57</v>
      </c>
      <c r="W6" t="s">
        <v>57</v>
      </c>
      <c r="X6" t="s">
        <v>58</v>
      </c>
      <c r="Z6">
        <v>0</v>
      </c>
      <c r="AA6" s="2">
        <v>4.1655092592592598E-2</v>
      </c>
      <c r="AB6" s="46">
        <f t="shared" si="0"/>
        <v>4.1655092592592535E-2</v>
      </c>
    </row>
    <row r="7" spans="1:30" x14ac:dyDescent="0.35">
      <c r="A7" s="1">
        <v>44478</v>
      </c>
      <c r="B7" s="2">
        <v>0.46527777777777773</v>
      </c>
      <c r="C7" t="s">
        <v>86</v>
      </c>
      <c r="D7" t="s">
        <v>60</v>
      </c>
      <c r="E7">
        <v>102</v>
      </c>
      <c r="F7" t="s">
        <v>69</v>
      </c>
      <c r="G7" t="s">
        <v>93</v>
      </c>
      <c r="H7" t="s">
        <v>87</v>
      </c>
      <c r="I7" t="s">
        <v>71</v>
      </c>
      <c r="L7" t="s">
        <v>93</v>
      </c>
      <c r="M7">
        <v>51.549079999999996</v>
      </c>
      <c r="N7">
        <v>-9.7034199999999995</v>
      </c>
      <c r="O7">
        <v>12</v>
      </c>
      <c r="P7" t="s">
        <v>57</v>
      </c>
      <c r="Q7">
        <v>0</v>
      </c>
      <c r="R7">
        <v>0.25</v>
      </c>
      <c r="S7">
        <v>2</v>
      </c>
      <c r="T7">
        <v>1</v>
      </c>
      <c r="U7">
        <v>4</v>
      </c>
      <c r="V7" t="s">
        <v>57</v>
      </c>
      <c r="W7" t="s">
        <v>57</v>
      </c>
      <c r="X7" t="s">
        <v>58</v>
      </c>
      <c r="Z7">
        <v>0</v>
      </c>
      <c r="AA7" s="2">
        <v>4.1655092592592598E-2</v>
      </c>
      <c r="AB7" s="46" t="str">
        <f t="shared" si="0"/>
        <v/>
      </c>
    </row>
    <row r="8" spans="1:30" x14ac:dyDescent="0.35">
      <c r="A8" s="1">
        <v>44478</v>
      </c>
      <c r="B8" s="2">
        <v>0.46876157407407404</v>
      </c>
      <c r="C8" t="s">
        <v>86</v>
      </c>
      <c r="D8" t="s">
        <v>52</v>
      </c>
      <c r="E8">
        <v>103</v>
      </c>
      <c r="F8" t="s">
        <v>69</v>
      </c>
      <c r="G8" t="s">
        <v>93</v>
      </c>
      <c r="H8" t="s">
        <v>87</v>
      </c>
      <c r="I8" t="s">
        <v>71</v>
      </c>
      <c r="L8" t="s">
        <v>93</v>
      </c>
      <c r="M8">
        <v>51.549079999999996</v>
      </c>
      <c r="N8">
        <v>-9.7034199999999995</v>
      </c>
      <c r="O8">
        <v>12</v>
      </c>
      <c r="P8" t="s">
        <v>57</v>
      </c>
      <c r="Q8">
        <v>0</v>
      </c>
      <c r="R8">
        <v>0.25</v>
      </c>
      <c r="S8">
        <v>2</v>
      </c>
      <c r="T8">
        <v>1</v>
      </c>
      <c r="U8">
        <v>4</v>
      </c>
      <c r="V8" t="s">
        <v>57</v>
      </c>
      <c r="W8" t="s">
        <v>57</v>
      </c>
      <c r="X8" t="s">
        <v>58</v>
      </c>
      <c r="Z8">
        <v>0</v>
      </c>
      <c r="AA8" s="2">
        <v>2.0821759259259259E-2</v>
      </c>
      <c r="AB8" s="46">
        <f t="shared" si="0"/>
        <v>2.0821759259259276E-2</v>
      </c>
    </row>
    <row r="9" spans="1:30" x14ac:dyDescent="0.35">
      <c r="A9" s="1">
        <v>44478</v>
      </c>
      <c r="B9" s="2">
        <v>0.48958333333333331</v>
      </c>
      <c r="C9" t="s">
        <v>86</v>
      </c>
      <c r="D9" t="s">
        <v>60</v>
      </c>
      <c r="E9">
        <v>103</v>
      </c>
      <c r="F9" t="s">
        <v>69</v>
      </c>
      <c r="G9" t="s">
        <v>93</v>
      </c>
      <c r="H9" t="s">
        <v>87</v>
      </c>
      <c r="I9" t="s">
        <v>71</v>
      </c>
      <c r="L9" t="s">
        <v>93</v>
      </c>
      <c r="M9">
        <v>51.549079999999996</v>
      </c>
      <c r="N9">
        <v>-9.7034199999999995</v>
      </c>
      <c r="O9">
        <v>12</v>
      </c>
      <c r="P9" t="s">
        <v>57</v>
      </c>
      <c r="Q9">
        <v>0</v>
      </c>
      <c r="R9">
        <v>0.25</v>
      </c>
      <c r="S9">
        <v>2</v>
      </c>
      <c r="T9">
        <v>1</v>
      </c>
      <c r="U9">
        <v>4</v>
      </c>
      <c r="V9" t="s">
        <v>57</v>
      </c>
      <c r="W9" t="s">
        <v>57</v>
      </c>
      <c r="X9" t="s">
        <v>58</v>
      </c>
      <c r="Z9">
        <v>0</v>
      </c>
      <c r="AA9" s="2">
        <v>2.0821759259259259E-2</v>
      </c>
      <c r="AB9" s="46" t="str">
        <f t="shared" si="0"/>
        <v/>
      </c>
    </row>
    <row r="10" spans="1:30" x14ac:dyDescent="0.35">
      <c r="A10" s="1">
        <v>44479</v>
      </c>
      <c r="B10" s="2">
        <v>0.36265046296296299</v>
      </c>
      <c r="C10" t="s">
        <v>86</v>
      </c>
      <c r="D10" t="s">
        <v>52</v>
      </c>
      <c r="E10">
        <v>1</v>
      </c>
      <c r="F10" t="s">
        <v>62</v>
      </c>
      <c r="G10" t="s">
        <v>93</v>
      </c>
      <c r="H10" t="s">
        <v>87</v>
      </c>
      <c r="I10" t="s">
        <v>68</v>
      </c>
      <c r="J10">
        <v>300</v>
      </c>
      <c r="K10" t="s">
        <v>55</v>
      </c>
      <c r="L10" t="s">
        <v>93</v>
      </c>
      <c r="M10">
        <v>51.015978333333301</v>
      </c>
      <c r="N10">
        <v>-8.2697166666666693</v>
      </c>
      <c r="O10">
        <v>20</v>
      </c>
      <c r="P10" t="s">
        <v>57</v>
      </c>
      <c r="Q10">
        <v>0</v>
      </c>
      <c r="R10">
        <v>1</v>
      </c>
      <c r="S10">
        <v>4</v>
      </c>
      <c r="T10">
        <v>3</v>
      </c>
      <c r="U10">
        <v>8</v>
      </c>
      <c r="V10" t="s">
        <v>57</v>
      </c>
      <c r="W10" t="s">
        <v>57</v>
      </c>
      <c r="X10" t="s">
        <v>61</v>
      </c>
      <c r="Z10">
        <v>34716.324832337101</v>
      </c>
      <c r="AA10" s="2">
        <v>7.6180555555555557E-2</v>
      </c>
      <c r="AB10" s="46">
        <f t="shared" si="0"/>
        <v>3.9351851851851805E-2</v>
      </c>
    </row>
    <row r="11" spans="1:30" x14ac:dyDescent="0.35">
      <c r="A11" s="1">
        <v>44479</v>
      </c>
      <c r="B11" s="2">
        <v>0.4020023148148148</v>
      </c>
      <c r="C11" t="s">
        <v>86</v>
      </c>
      <c r="D11" t="s">
        <v>59</v>
      </c>
      <c r="E11">
        <v>1</v>
      </c>
      <c r="F11" t="s">
        <v>62</v>
      </c>
      <c r="G11" t="s">
        <v>93</v>
      </c>
      <c r="H11" t="s">
        <v>87</v>
      </c>
      <c r="I11" t="s">
        <v>68</v>
      </c>
      <c r="J11">
        <v>300</v>
      </c>
      <c r="K11" t="s">
        <v>55</v>
      </c>
      <c r="L11" t="s">
        <v>93</v>
      </c>
      <c r="M11">
        <v>51.180030000000002</v>
      </c>
      <c r="N11">
        <v>-8.26915333333333</v>
      </c>
      <c r="O11">
        <v>20</v>
      </c>
      <c r="P11" t="s">
        <v>57</v>
      </c>
      <c r="Q11">
        <v>0</v>
      </c>
      <c r="R11">
        <v>1</v>
      </c>
      <c r="S11">
        <v>4</v>
      </c>
      <c r="T11">
        <v>3</v>
      </c>
      <c r="U11">
        <v>7</v>
      </c>
      <c r="V11" t="s">
        <v>57</v>
      </c>
      <c r="W11" t="s">
        <v>57</v>
      </c>
      <c r="X11" t="s">
        <v>61</v>
      </c>
      <c r="Z11">
        <v>34716.324832337101</v>
      </c>
      <c r="AA11" s="2">
        <v>7.6180555555555557E-2</v>
      </c>
      <c r="AB11" s="46">
        <f t="shared" si="0"/>
        <v>8.1828703703704098E-3</v>
      </c>
    </row>
    <row r="12" spans="1:30" x14ac:dyDescent="0.35">
      <c r="A12" s="1">
        <v>44479</v>
      </c>
      <c r="B12" s="2">
        <v>0.41018518518518521</v>
      </c>
      <c r="C12" t="s">
        <v>86</v>
      </c>
      <c r="D12" t="s">
        <v>59</v>
      </c>
      <c r="E12">
        <v>1</v>
      </c>
      <c r="F12" t="s">
        <v>62</v>
      </c>
      <c r="G12" t="s">
        <v>93</v>
      </c>
      <c r="H12" t="s">
        <v>87</v>
      </c>
      <c r="I12" t="s">
        <v>68</v>
      </c>
      <c r="J12">
        <v>300</v>
      </c>
      <c r="K12" t="s">
        <v>55</v>
      </c>
      <c r="L12" t="s">
        <v>93</v>
      </c>
      <c r="M12">
        <v>51.2140183333333</v>
      </c>
      <c r="N12">
        <v>-8.2692883333333302</v>
      </c>
      <c r="O12">
        <v>20</v>
      </c>
      <c r="P12" t="s">
        <v>57</v>
      </c>
      <c r="Q12">
        <v>0</v>
      </c>
      <c r="R12">
        <v>1</v>
      </c>
      <c r="S12">
        <v>3</v>
      </c>
      <c r="T12">
        <v>3</v>
      </c>
      <c r="U12">
        <v>7</v>
      </c>
      <c r="V12" t="s">
        <v>57</v>
      </c>
      <c r="W12" t="s">
        <v>57</v>
      </c>
      <c r="X12" t="s">
        <v>61</v>
      </c>
      <c r="Z12">
        <v>34716.324832337101</v>
      </c>
      <c r="AA12" s="2">
        <v>7.6180555555555557E-2</v>
      </c>
      <c r="AB12" s="46">
        <f t="shared" si="0"/>
        <v>2.3194444444444462E-2</v>
      </c>
    </row>
    <row r="13" spans="1:30" x14ac:dyDescent="0.35">
      <c r="A13" s="1">
        <v>44479</v>
      </c>
      <c r="B13" s="2">
        <v>0.43337962962962967</v>
      </c>
      <c r="C13" t="s">
        <v>86</v>
      </c>
      <c r="D13" t="s">
        <v>59</v>
      </c>
      <c r="E13">
        <v>1</v>
      </c>
      <c r="F13" t="s">
        <v>62</v>
      </c>
      <c r="G13" t="s">
        <v>93</v>
      </c>
      <c r="H13" t="s">
        <v>87</v>
      </c>
      <c r="I13" t="s">
        <v>68</v>
      </c>
      <c r="J13">
        <v>300</v>
      </c>
      <c r="K13" t="s">
        <v>55</v>
      </c>
      <c r="L13" t="s">
        <v>93</v>
      </c>
      <c r="M13">
        <v>51.310133333333297</v>
      </c>
      <c r="N13">
        <v>-8.2697216666666602</v>
      </c>
      <c r="O13">
        <v>20</v>
      </c>
      <c r="P13" t="s">
        <v>57</v>
      </c>
      <c r="Q13">
        <v>0</v>
      </c>
      <c r="R13">
        <v>1</v>
      </c>
      <c r="S13">
        <v>3</v>
      </c>
      <c r="T13">
        <v>3</v>
      </c>
      <c r="U13">
        <v>6</v>
      </c>
      <c r="V13" t="s">
        <v>57</v>
      </c>
      <c r="W13" t="s">
        <v>57</v>
      </c>
      <c r="X13" t="s">
        <v>61</v>
      </c>
      <c r="Z13">
        <v>34716.324832337101</v>
      </c>
      <c r="AA13" s="2">
        <v>7.6180555555555557E-2</v>
      </c>
      <c r="AB13" s="46">
        <f t="shared" si="0"/>
        <v>5.4513888888888529E-3</v>
      </c>
    </row>
    <row r="14" spans="1:30" x14ac:dyDescent="0.35">
      <c r="A14" s="1">
        <v>44479</v>
      </c>
      <c r="B14" s="2">
        <v>0.43883101851851852</v>
      </c>
      <c r="C14" t="s">
        <v>86</v>
      </c>
      <c r="D14" t="s">
        <v>60</v>
      </c>
      <c r="E14">
        <v>1</v>
      </c>
      <c r="F14" t="s">
        <v>62</v>
      </c>
      <c r="G14" t="s">
        <v>93</v>
      </c>
      <c r="H14" t="s">
        <v>87</v>
      </c>
      <c r="I14" t="s">
        <v>68</v>
      </c>
      <c r="J14">
        <v>300</v>
      </c>
      <c r="K14" t="s">
        <v>55</v>
      </c>
      <c r="L14" t="s">
        <v>93</v>
      </c>
      <c r="M14">
        <v>51.327811666666697</v>
      </c>
      <c r="N14">
        <v>-8.2696216666666693</v>
      </c>
      <c r="O14">
        <v>20</v>
      </c>
      <c r="P14" t="s">
        <v>57</v>
      </c>
      <c r="Q14">
        <v>0</v>
      </c>
      <c r="R14">
        <v>1</v>
      </c>
      <c r="S14">
        <v>3</v>
      </c>
      <c r="T14">
        <v>3</v>
      </c>
      <c r="U14">
        <v>6</v>
      </c>
      <c r="V14" t="s">
        <v>57</v>
      </c>
      <c r="W14" t="s">
        <v>57</v>
      </c>
      <c r="X14" t="s">
        <v>61</v>
      </c>
      <c r="Z14">
        <v>34716.324832337101</v>
      </c>
      <c r="AA14" s="2">
        <v>7.6180555555555557E-2</v>
      </c>
      <c r="AB14" s="46" t="str">
        <f t="shared" si="0"/>
        <v/>
      </c>
    </row>
    <row r="15" spans="1:30" x14ac:dyDescent="0.35">
      <c r="A15" s="1">
        <v>44479</v>
      </c>
      <c r="B15" s="2">
        <v>0.46037037037037037</v>
      </c>
      <c r="C15" t="s">
        <v>86</v>
      </c>
      <c r="D15" t="s">
        <v>52</v>
      </c>
      <c r="E15">
        <v>2</v>
      </c>
      <c r="F15" t="s">
        <v>62</v>
      </c>
      <c r="G15" t="s">
        <v>93</v>
      </c>
      <c r="H15" t="s">
        <v>87</v>
      </c>
      <c r="I15" t="s">
        <v>68</v>
      </c>
      <c r="J15">
        <v>300</v>
      </c>
      <c r="K15" t="s">
        <v>55</v>
      </c>
      <c r="L15" t="s">
        <v>93</v>
      </c>
      <c r="M15">
        <v>51.339799999999997</v>
      </c>
      <c r="N15">
        <v>-8.2715316666666698</v>
      </c>
      <c r="O15">
        <v>20</v>
      </c>
      <c r="P15" t="s">
        <v>57</v>
      </c>
      <c r="Q15">
        <v>0</v>
      </c>
      <c r="R15">
        <v>0.5</v>
      </c>
      <c r="S15">
        <v>3</v>
      </c>
      <c r="T15">
        <v>3</v>
      </c>
      <c r="U15">
        <v>3</v>
      </c>
      <c r="V15" t="s">
        <v>57</v>
      </c>
      <c r="W15" t="s">
        <v>57</v>
      </c>
      <c r="X15" t="s">
        <v>61</v>
      </c>
      <c r="Z15">
        <v>18594.4114388948</v>
      </c>
      <c r="AA15" s="2">
        <v>4.1238425925925921E-2</v>
      </c>
      <c r="AB15" s="46">
        <f t="shared" si="0"/>
        <v>4.1238425925925914E-2</v>
      </c>
    </row>
    <row r="16" spans="1:30" x14ac:dyDescent="0.35">
      <c r="A16" s="1">
        <v>44479</v>
      </c>
      <c r="B16" s="2">
        <v>0.50160879629629629</v>
      </c>
      <c r="C16" t="s">
        <v>86</v>
      </c>
      <c r="D16" t="s">
        <v>60</v>
      </c>
      <c r="E16">
        <v>2</v>
      </c>
      <c r="F16" t="s">
        <v>62</v>
      </c>
      <c r="G16" t="s">
        <v>93</v>
      </c>
      <c r="H16" t="s">
        <v>87</v>
      </c>
      <c r="I16" t="s">
        <v>68</v>
      </c>
      <c r="J16">
        <v>300</v>
      </c>
      <c r="K16" t="s">
        <v>55</v>
      </c>
      <c r="L16" t="s">
        <v>93</v>
      </c>
      <c r="M16">
        <v>51.506819999999998</v>
      </c>
      <c r="N16">
        <v>-8.2719533333333306</v>
      </c>
      <c r="O16">
        <v>20</v>
      </c>
      <c r="P16" t="s">
        <v>57</v>
      </c>
      <c r="Q16">
        <v>0</v>
      </c>
      <c r="R16">
        <v>0.5</v>
      </c>
      <c r="S16">
        <v>3</v>
      </c>
      <c r="T16">
        <v>3</v>
      </c>
      <c r="U16">
        <v>3</v>
      </c>
      <c r="V16" t="s">
        <v>57</v>
      </c>
      <c r="W16" t="s">
        <v>57</v>
      </c>
      <c r="X16" t="s">
        <v>61</v>
      </c>
      <c r="Z16">
        <v>18594.4114388948</v>
      </c>
      <c r="AA16" s="2">
        <v>4.1238425925925921E-2</v>
      </c>
      <c r="AB16" s="46" t="str">
        <f t="shared" si="0"/>
        <v/>
      </c>
    </row>
    <row r="17" spans="1:28" x14ac:dyDescent="0.35">
      <c r="A17" s="1">
        <v>44479</v>
      </c>
      <c r="B17" s="2">
        <v>0.57559027777777783</v>
      </c>
      <c r="C17" t="s">
        <v>86</v>
      </c>
      <c r="D17" t="s">
        <v>52</v>
      </c>
      <c r="E17">
        <v>3</v>
      </c>
      <c r="F17" t="s">
        <v>62</v>
      </c>
      <c r="G17" t="s">
        <v>93</v>
      </c>
      <c r="H17" t="s">
        <v>87</v>
      </c>
      <c r="I17" t="s">
        <v>67</v>
      </c>
      <c r="J17">
        <v>300</v>
      </c>
      <c r="K17" t="s">
        <v>55</v>
      </c>
      <c r="L17" t="s">
        <v>93</v>
      </c>
      <c r="M17">
        <v>51.713085</v>
      </c>
      <c r="N17">
        <v>-8.2572399999999995</v>
      </c>
      <c r="O17">
        <v>20</v>
      </c>
      <c r="P17" t="s">
        <v>57</v>
      </c>
      <c r="Q17">
        <v>0</v>
      </c>
      <c r="R17">
        <v>0.25</v>
      </c>
      <c r="S17">
        <v>3</v>
      </c>
      <c r="T17">
        <v>3</v>
      </c>
      <c r="U17">
        <v>2</v>
      </c>
      <c r="V17" t="s">
        <v>57</v>
      </c>
      <c r="W17" t="s">
        <v>57</v>
      </c>
      <c r="X17" t="s">
        <v>61</v>
      </c>
      <c r="Z17">
        <v>15591.4596618083</v>
      </c>
      <c r="AA17" s="2">
        <v>3.5694444444444445E-2</v>
      </c>
      <c r="AB17" s="46">
        <f t="shared" si="0"/>
        <v>3.1597222222222165E-2</v>
      </c>
    </row>
    <row r="18" spans="1:28" x14ac:dyDescent="0.35">
      <c r="A18" s="1">
        <v>44479</v>
      </c>
      <c r="B18" s="2">
        <v>0.60718749999999999</v>
      </c>
      <c r="C18" t="s">
        <v>86</v>
      </c>
      <c r="D18" t="s">
        <v>59</v>
      </c>
      <c r="E18">
        <v>3</v>
      </c>
      <c r="F18" t="s">
        <v>62</v>
      </c>
      <c r="G18" t="s">
        <v>93</v>
      </c>
      <c r="H18" t="s">
        <v>87</v>
      </c>
      <c r="I18" t="s">
        <v>67</v>
      </c>
      <c r="J18">
        <v>300</v>
      </c>
      <c r="K18" t="s">
        <v>55</v>
      </c>
      <c r="L18" t="s">
        <v>93</v>
      </c>
      <c r="M18">
        <v>51.763981666666702</v>
      </c>
      <c r="N18">
        <v>-8.0736500000000007</v>
      </c>
      <c r="O18">
        <v>20</v>
      </c>
      <c r="P18" t="s">
        <v>57</v>
      </c>
      <c r="Q18">
        <v>0</v>
      </c>
      <c r="R18">
        <v>0.25</v>
      </c>
      <c r="S18">
        <v>2</v>
      </c>
      <c r="T18">
        <v>3</v>
      </c>
      <c r="U18">
        <v>3</v>
      </c>
      <c r="V18" t="s">
        <v>57</v>
      </c>
      <c r="W18" t="s">
        <v>57</v>
      </c>
      <c r="X18" t="s">
        <v>61</v>
      </c>
      <c r="Z18">
        <v>15591.4596618083</v>
      </c>
      <c r="AA18" s="2">
        <v>3.5694444444444445E-2</v>
      </c>
      <c r="AB18" s="46">
        <f t="shared" si="0"/>
        <v>4.0972222222221966E-3</v>
      </c>
    </row>
    <row r="19" spans="1:28" x14ac:dyDescent="0.35">
      <c r="A19" s="1">
        <v>44479</v>
      </c>
      <c r="B19" s="2">
        <v>0.61128472222222219</v>
      </c>
      <c r="C19" t="s">
        <v>86</v>
      </c>
      <c r="D19" t="s">
        <v>60</v>
      </c>
      <c r="E19">
        <v>3</v>
      </c>
      <c r="F19" t="s">
        <v>62</v>
      </c>
      <c r="G19" t="s">
        <v>93</v>
      </c>
      <c r="H19" t="s">
        <v>87</v>
      </c>
      <c r="I19" t="s">
        <v>67</v>
      </c>
      <c r="J19">
        <v>300</v>
      </c>
      <c r="K19" t="s">
        <v>55</v>
      </c>
      <c r="L19" t="s">
        <v>93</v>
      </c>
      <c r="M19">
        <v>51.772260000000003</v>
      </c>
      <c r="N19">
        <v>-8.0525000000000002</v>
      </c>
      <c r="O19">
        <v>20</v>
      </c>
      <c r="P19" t="s">
        <v>57</v>
      </c>
      <c r="Q19">
        <v>0</v>
      </c>
      <c r="R19">
        <v>0.25</v>
      </c>
      <c r="S19">
        <v>2</v>
      </c>
      <c r="T19">
        <v>3</v>
      </c>
      <c r="U19">
        <v>3</v>
      </c>
      <c r="V19" t="s">
        <v>57</v>
      </c>
      <c r="W19" t="s">
        <v>57</v>
      </c>
      <c r="X19" t="s">
        <v>61</v>
      </c>
      <c r="Z19">
        <v>15591.4596618083</v>
      </c>
      <c r="AA19" s="2">
        <v>3.5694444444444445E-2</v>
      </c>
      <c r="AB19" s="46" t="str">
        <f t="shared" si="0"/>
        <v/>
      </c>
    </row>
    <row r="20" spans="1:28" x14ac:dyDescent="0.35">
      <c r="A20" s="1">
        <v>44479</v>
      </c>
      <c r="B20" s="2">
        <v>0.61223379629629626</v>
      </c>
      <c r="C20" t="s">
        <v>86</v>
      </c>
      <c r="D20" t="s">
        <v>52</v>
      </c>
      <c r="E20">
        <v>4</v>
      </c>
      <c r="F20" t="s">
        <v>62</v>
      </c>
      <c r="G20" t="s">
        <v>93</v>
      </c>
      <c r="H20" t="s">
        <v>87</v>
      </c>
      <c r="I20" t="s">
        <v>68</v>
      </c>
      <c r="J20">
        <v>300</v>
      </c>
      <c r="K20" t="s">
        <v>55</v>
      </c>
      <c r="L20" t="s">
        <v>93</v>
      </c>
      <c r="M20">
        <v>51.769308333333299</v>
      </c>
      <c r="N20">
        <v>-8.0518816666666702</v>
      </c>
      <c r="O20">
        <v>20</v>
      </c>
      <c r="P20" t="s">
        <v>63</v>
      </c>
      <c r="Q20">
        <v>5</v>
      </c>
      <c r="R20">
        <v>0.25</v>
      </c>
      <c r="S20">
        <v>2</v>
      </c>
      <c r="T20">
        <v>3</v>
      </c>
      <c r="U20">
        <v>3</v>
      </c>
      <c r="V20" t="s">
        <v>57</v>
      </c>
      <c r="W20" t="s">
        <v>57</v>
      </c>
      <c r="X20" t="s">
        <v>61</v>
      </c>
      <c r="Z20">
        <v>7020.3006202635097</v>
      </c>
      <c r="AA20" s="2">
        <v>1.5023148148148148E-2</v>
      </c>
      <c r="AB20" s="46">
        <f t="shared" si="0"/>
        <v>4.2824074074073737E-3</v>
      </c>
    </row>
    <row r="21" spans="1:28" x14ac:dyDescent="0.35">
      <c r="A21" s="1">
        <v>44479</v>
      </c>
      <c r="B21" s="2">
        <v>0.61651620370370364</v>
      </c>
      <c r="C21" t="s">
        <v>86</v>
      </c>
      <c r="D21" t="s">
        <v>59</v>
      </c>
      <c r="E21">
        <v>4</v>
      </c>
      <c r="F21" t="s">
        <v>62</v>
      </c>
      <c r="G21" t="s">
        <v>93</v>
      </c>
      <c r="H21" t="s">
        <v>87</v>
      </c>
      <c r="I21" t="s">
        <v>68</v>
      </c>
      <c r="J21">
        <v>300</v>
      </c>
      <c r="K21" t="s">
        <v>55</v>
      </c>
      <c r="L21" t="s">
        <v>93</v>
      </c>
      <c r="M21">
        <v>51.751593333333297</v>
      </c>
      <c r="N21">
        <v>-8.0526833333333308</v>
      </c>
      <c r="O21">
        <v>20</v>
      </c>
      <c r="P21" t="s">
        <v>63</v>
      </c>
      <c r="Q21">
        <v>5</v>
      </c>
      <c r="R21">
        <v>0.25</v>
      </c>
      <c r="S21">
        <v>1</v>
      </c>
      <c r="T21">
        <v>3</v>
      </c>
      <c r="U21">
        <v>3</v>
      </c>
      <c r="V21" t="s">
        <v>57</v>
      </c>
      <c r="W21" t="s">
        <v>57</v>
      </c>
      <c r="X21" t="s">
        <v>61</v>
      </c>
      <c r="Z21">
        <v>7020.3006202635097</v>
      </c>
      <c r="AA21" s="2">
        <v>1.5023148148148148E-2</v>
      </c>
      <c r="AB21" s="46">
        <f t="shared" si="0"/>
        <v>1.0740740740740828E-2</v>
      </c>
    </row>
    <row r="22" spans="1:28" x14ac:dyDescent="0.35">
      <c r="A22" s="1">
        <v>44479</v>
      </c>
      <c r="B22" s="2">
        <v>0.62725694444444446</v>
      </c>
      <c r="C22" t="s">
        <v>86</v>
      </c>
      <c r="D22" t="s">
        <v>60</v>
      </c>
      <c r="E22">
        <v>4</v>
      </c>
      <c r="F22" t="s">
        <v>62</v>
      </c>
      <c r="G22" t="s">
        <v>93</v>
      </c>
      <c r="H22" t="s">
        <v>87</v>
      </c>
      <c r="I22" t="s">
        <v>68</v>
      </c>
      <c r="J22">
        <v>300</v>
      </c>
      <c r="K22" t="s">
        <v>55</v>
      </c>
      <c r="L22" t="s">
        <v>93</v>
      </c>
      <c r="M22">
        <v>51.706256666666697</v>
      </c>
      <c r="N22">
        <v>-8.0528283333333395</v>
      </c>
      <c r="O22">
        <v>20</v>
      </c>
      <c r="P22" t="s">
        <v>63</v>
      </c>
      <c r="Q22">
        <v>5</v>
      </c>
      <c r="R22">
        <v>0.25</v>
      </c>
      <c r="S22">
        <v>1</v>
      </c>
      <c r="T22">
        <v>3</v>
      </c>
      <c r="U22">
        <v>3</v>
      </c>
      <c r="V22" t="s">
        <v>57</v>
      </c>
      <c r="W22" t="s">
        <v>57</v>
      </c>
      <c r="X22" t="s">
        <v>61</v>
      </c>
      <c r="Z22">
        <v>7020.3006202635097</v>
      </c>
      <c r="AA22" s="2">
        <v>1.5023148148148148E-2</v>
      </c>
      <c r="AB22" s="46" t="str">
        <f t="shared" si="0"/>
        <v/>
      </c>
    </row>
    <row r="23" spans="1:28" x14ac:dyDescent="0.35">
      <c r="A23" s="1">
        <v>44479</v>
      </c>
      <c r="B23" s="2">
        <v>0.70836805555555549</v>
      </c>
      <c r="C23" t="s">
        <v>86</v>
      </c>
      <c r="D23" t="s">
        <v>52</v>
      </c>
      <c r="E23">
        <v>5</v>
      </c>
      <c r="F23" t="s">
        <v>62</v>
      </c>
      <c r="G23" t="s">
        <v>93</v>
      </c>
      <c r="H23" t="s">
        <v>87</v>
      </c>
      <c r="I23" t="s">
        <v>68</v>
      </c>
      <c r="J23">
        <v>300</v>
      </c>
      <c r="K23" t="s">
        <v>55</v>
      </c>
      <c r="L23" t="s">
        <v>93</v>
      </c>
      <c r="M23">
        <v>51.715344999999999</v>
      </c>
      <c r="N23">
        <v>-8.05382833333333</v>
      </c>
      <c r="O23">
        <v>20</v>
      </c>
      <c r="P23" t="s">
        <v>57</v>
      </c>
      <c r="Q23">
        <v>50</v>
      </c>
      <c r="R23">
        <v>0</v>
      </c>
      <c r="S23">
        <v>1</v>
      </c>
      <c r="T23">
        <v>2</v>
      </c>
      <c r="U23">
        <v>3</v>
      </c>
      <c r="V23" t="s">
        <v>57</v>
      </c>
      <c r="W23" t="s">
        <v>57</v>
      </c>
      <c r="X23" t="s">
        <v>61</v>
      </c>
      <c r="Z23">
        <v>18558.435541696901</v>
      </c>
      <c r="AA23" s="2">
        <v>4.0439814814814817E-2</v>
      </c>
      <c r="AB23" s="46">
        <f t="shared" si="0"/>
        <v>4.0439814814814845E-2</v>
      </c>
    </row>
    <row r="24" spans="1:28" x14ac:dyDescent="0.35">
      <c r="A24" s="1">
        <v>44479</v>
      </c>
      <c r="B24" s="2">
        <v>0.74880787037037033</v>
      </c>
      <c r="C24" t="s">
        <v>86</v>
      </c>
      <c r="D24" t="s">
        <v>60</v>
      </c>
      <c r="E24">
        <v>5</v>
      </c>
      <c r="F24" t="s">
        <v>62</v>
      </c>
      <c r="G24" t="s">
        <v>93</v>
      </c>
      <c r="H24" t="s">
        <v>87</v>
      </c>
      <c r="I24" t="s">
        <v>68</v>
      </c>
      <c r="J24">
        <v>300</v>
      </c>
      <c r="K24" t="s">
        <v>55</v>
      </c>
      <c r="L24" t="s">
        <v>93</v>
      </c>
      <c r="M24">
        <v>51.548650000000002</v>
      </c>
      <c r="N24">
        <v>-8.0525033333333305</v>
      </c>
      <c r="O24">
        <v>20</v>
      </c>
      <c r="P24" t="s">
        <v>57</v>
      </c>
      <c r="Q24">
        <v>50</v>
      </c>
      <c r="R24">
        <v>0</v>
      </c>
      <c r="S24">
        <v>1</v>
      </c>
      <c r="T24">
        <v>2</v>
      </c>
      <c r="U24">
        <v>3</v>
      </c>
      <c r="V24" t="s">
        <v>57</v>
      </c>
      <c r="W24" t="s">
        <v>57</v>
      </c>
      <c r="X24" t="s">
        <v>61</v>
      </c>
      <c r="Z24">
        <v>18558.435541696901</v>
      </c>
      <c r="AA24" s="2">
        <v>4.0439814814814817E-2</v>
      </c>
      <c r="AB24" s="46" t="str">
        <f t="shared" si="0"/>
        <v/>
      </c>
    </row>
    <row r="25" spans="1:28" x14ac:dyDescent="0.35">
      <c r="A25" s="1">
        <v>44479</v>
      </c>
      <c r="B25" s="2">
        <v>0.78594907407407411</v>
      </c>
      <c r="C25" t="s">
        <v>86</v>
      </c>
      <c r="D25" t="s">
        <v>52</v>
      </c>
      <c r="E25">
        <v>6</v>
      </c>
      <c r="F25" t="s">
        <v>62</v>
      </c>
      <c r="G25" t="s">
        <v>93</v>
      </c>
      <c r="H25" t="s">
        <v>87</v>
      </c>
      <c r="I25" t="s">
        <v>68</v>
      </c>
      <c r="J25">
        <v>300</v>
      </c>
      <c r="K25" t="s">
        <v>55</v>
      </c>
      <c r="L25" t="s">
        <v>93</v>
      </c>
      <c r="M25">
        <v>51.397001666666696</v>
      </c>
      <c r="N25">
        <v>-8.0527583333333297</v>
      </c>
      <c r="O25">
        <v>20</v>
      </c>
      <c r="P25" t="s">
        <v>57</v>
      </c>
      <c r="Q25">
        <v>0</v>
      </c>
      <c r="R25">
        <v>0</v>
      </c>
      <c r="S25">
        <v>1</v>
      </c>
      <c r="T25">
        <v>1</v>
      </c>
      <c r="U25">
        <v>3</v>
      </c>
      <c r="V25" t="s">
        <v>57</v>
      </c>
      <c r="W25" t="s">
        <v>57</v>
      </c>
      <c r="X25" t="s">
        <v>61</v>
      </c>
      <c r="Z25">
        <v>6905.8176665628998</v>
      </c>
      <c r="AA25" s="2">
        <v>1.5127314814814816E-2</v>
      </c>
      <c r="AB25" s="46">
        <f t="shared" si="0"/>
        <v>1.5127314814814774E-2</v>
      </c>
    </row>
    <row r="26" spans="1:28" x14ac:dyDescent="0.35">
      <c r="A26" s="1">
        <v>44479</v>
      </c>
      <c r="B26" s="2">
        <v>0.80107638888888888</v>
      </c>
      <c r="C26" t="s">
        <v>86</v>
      </c>
      <c r="D26" t="s">
        <v>60</v>
      </c>
      <c r="E26">
        <v>6</v>
      </c>
      <c r="F26" t="s">
        <v>62</v>
      </c>
      <c r="G26" t="s">
        <v>93</v>
      </c>
      <c r="H26" t="s">
        <v>87</v>
      </c>
      <c r="I26" t="s">
        <v>68</v>
      </c>
      <c r="J26">
        <v>300</v>
      </c>
      <c r="K26" t="s">
        <v>55</v>
      </c>
      <c r="L26" t="s">
        <v>93</v>
      </c>
      <c r="M26">
        <v>51.334971666666704</v>
      </c>
      <c r="N26">
        <v>-8.0525233333333297</v>
      </c>
      <c r="O26">
        <v>20</v>
      </c>
      <c r="P26" t="s">
        <v>57</v>
      </c>
      <c r="Q26">
        <v>0</v>
      </c>
      <c r="R26">
        <v>0</v>
      </c>
      <c r="S26">
        <v>1</v>
      </c>
      <c r="T26">
        <v>1</v>
      </c>
      <c r="U26">
        <v>3</v>
      </c>
      <c r="V26" t="s">
        <v>57</v>
      </c>
      <c r="W26" t="s">
        <v>57</v>
      </c>
      <c r="X26" t="s">
        <v>61</v>
      </c>
      <c r="Z26">
        <v>6905.8176665628998</v>
      </c>
      <c r="AA26" s="2">
        <v>1.5127314814814816E-2</v>
      </c>
      <c r="AB26" s="46" t="str">
        <f t="shared" si="0"/>
        <v/>
      </c>
    </row>
    <row r="27" spans="1:28" x14ac:dyDescent="0.35">
      <c r="A27" s="1">
        <v>44480</v>
      </c>
      <c r="B27" s="2">
        <v>0.54067129629629629</v>
      </c>
      <c r="C27" t="s">
        <v>86</v>
      </c>
      <c r="D27" t="s">
        <v>52</v>
      </c>
      <c r="E27">
        <v>7</v>
      </c>
      <c r="F27" t="s">
        <v>62</v>
      </c>
      <c r="G27" t="s">
        <v>93</v>
      </c>
      <c r="H27" t="s">
        <v>87</v>
      </c>
      <c r="I27" t="s">
        <v>68</v>
      </c>
      <c r="J27">
        <v>300</v>
      </c>
      <c r="K27" t="s">
        <v>55</v>
      </c>
      <c r="L27" t="s">
        <v>93</v>
      </c>
      <c r="M27">
        <v>51.743731666666697</v>
      </c>
      <c r="N27">
        <v>-7.6235249999999999</v>
      </c>
      <c r="O27">
        <v>20</v>
      </c>
      <c r="P27" t="s">
        <v>56</v>
      </c>
      <c r="Q27">
        <v>20</v>
      </c>
      <c r="R27">
        <v>0</v>
      </c>
      <c r="S27">
        <v>2</v>
      </c>
      <c r="T27">
        <v>2</v>
      </c>
      <c r="U27">
        <v>4</v>
      </c>
      <c r="V27" t="s">
        <v>57</v>
      </c>
      <c r="W27" t="s">
        <v>57</v>
      </c>
      <c r="X27" t="s">
        <v>61</v>
      </c>
      <c r="Z27">
        <v>60711.017659928097</v>
      </c>
      <c r="AA27" s="2">
        <v>0.12237268518518518</v>
      </c>
      <c r="AB27" s="46">
        <f t="shared" si="0"/>
        <v>2.2326388888888826E-2</v>
      </c>
    </row>
    <row r="28" spans="1:28" x14ac:dyDescent="0.35">
      <c r="A28" s="1">
        <v>44480</v>
      </c>
      <c r="B28" s="2">
        <v>0.56299768518518511</v>
      </c>
      <c r="C28" t="s">
        <v>86</v>
      </c>
      <c r="D28" t="s">
        <v>59</v>
      </c>
      <c r="E28">
        <v>7</v>
      </c>
      <c r="F28" t="s">
        <v>62</v>
      </c>
      <c r="G28" t="s">
        <v>93</v>
      </c>
      <c r="H28" t="s">
        <v>87</v>
      </c>
      <c r="I28" t="s">
        <v>68</v>
      </c>
      <c r="J28">
        <v>300</v>
      </c>
      <c r="K28" t="s">
        <v>55</v>
      </c>
      <c r="L28" t="s">
        <v>93</v>
      </c>
      <c r="M28">
        <v>51.649951666666702</v>
      </c>
      <c r="N28">
        <v>-7.6222000000000003</v>
      </c>
      <c r="O28">
        <v>20</v>
      </c>
      <c r="P28" t="s">
        <v>63</v>
      </c>
      <c r="Q28">
        <v>10</v>
      </c>
      <c r="R28">
        <v>0</v>
      </c>
      <c r="S28">
        <v>2</v>
      </c>
      <c r="T28">
        <v>2</v>
      </c>
      <c r="U28">
        <v>4</v>
      </c>
      <c r="V28" t="s">
        <v>57</v>
      </c>
      <c r="W28" t="s">
        <v>57</v>
      </c>
      <c r="X28" t="s">
        <v>61</v>
      </c>
      <c r="Z28">
        <v>60711.017659928097</v>
      </c>
      <c r="AA28" s="2">
        <v>0.12237268518518518</v>
      </c>
      <c r="AB28" s="46">
        <f t="shared" si="0"/>
        <v>3.3229166666666754E-2</v>
      </c>
    </row>
    <row r="29" spans="1:28" x14ac:dyDescent="0.35">
      <c r="A29" s="1">
        <v>44480</v>
      </c>
      <c r="B29" s="2">
        <v>0.59622685185185187</v>
      </c>
      <c r="C29" t="s">
        <v>86</v>
      </c>
      <c r="D29" t="s">
        <v>59</v>
      </c>
      <c r="E29">
        <v>7</v>
      </c>
      <c r="F29" t="s">
        <v>62</v>
      </c>
      <c r="G29" t="s">
        <v>93</v>
      </c>
      <c r="H29" t="s">
        <v>87</v>
      </c>
      <c r="I29" t="s">
        <v>68</v>
      </c>
      <c r="J29">
        <v>300</v>
      </c>
      <c r="K29" t="s">
        <v>55</v>
      </c>
      <c r="L29" t="s">
        <v>93</v>
      </c>
      <c r="M29">
        <v>51.50882</v>
      </c>
      <c r="N29">
        <v>-7.6231900000000001</v>
      </c>
      <c r="O29">
        <v>20</v>
      </c>
      <c r="P29" t="s">
        <v>57</v>
      </c>
      <c r="Q29">
        <v>0</v>
      </c>
      <c r="R29">
        <v>0</v>
      </c>
      <c r="S29">
        <v>1</v>
      </c>
      <c r="T29">
        <v>2</v>
      </c>
      <c r="U29">
        <v>4</v>
      </c>
      <c r="V29" t="s">
        <v>57</v>
      </c>
      <c r="W29" t="s">
        <v>57</v>
      </c>
      <c r="X29" t="s">
        <v>61</v>
      </c>
      <c r="Z29">
        <v>60711.017659928097</v>
      </c>
      <c r="AA29" s="2">
        <v>0.12237268518518518</v>
      </c>
      <c r="AB29" s="46">
        <f t="shared" si="0"/>
        <v>6.6817129629629601E-2</v>
      </c>
    </row>
    <row r="30" spans="1:28" x14ac:dyDescent="0.35">
      <c r="A30" s="1">
        <v>44480</v>
      </c>
      <c r="B30" s="2">
        <v>0.66304398148148147</v>
      </c>
      <c r="C30" t="s">
        <v>86</v>
      </c>
      <c r="D30" t="s">
        <v>60</v>
      </c>
      <c r="E30">
        <v>7</v>
      </c>
      <c r="F30" t="s">
        <v>62</v>
      </c>
      <c r="G30" t="s">
        <v>93</v>
      </c>
      <c r="H30" t="s">
        <v>87</v>
      </c>
      <c r="I30" t="s">
        <v>68</v>
      </c>
      <c r="J30">
        <v>300</v>
      </c>
      <c r="K30" t="s">
        <v>55</v>
      </c>
      <c r="L30" t="s">
        <v>93</v>
      </c>
      <c r="M30">
        <v>51.2248983333333</v>
      </c>
      <c r="N30">
        <v>-7.6234483333333296</v>
      </c>
      <c r="O30">
        <v>20</v>
      </c>
      <c r="P30" t="s">
        <v>57</v>
      </c>
      <c r="Q30">
        <v>0</v>
      </c>
      <c r="R30">
        <v>0</v>
      </c>
      <c r="S30">
        <v>1</v>
      </c>
      <c r="T30">
        <v>2</v>
      </c>
      <c r="U30">
        <v>4</v>
      </c>
      <c r="V30" t="s">
        <v>57</v>
      </c>
      <c r="W30" t="s">
        <v>57</v>
      </c>
      <c r="X30" t="s">
        <v>61</v>
      </c>
      <c r="Z30">
        <v>60711.017659928097</v>
      </c>
      <c r="AA30" s="2">
        <v>0.12237268518518518</v>
      </c>
      <c r="AB30" s="46" t="str">
        <f t="shared" si="0"/>
        <v/>
      </c>
    </row>
    <row r="31" spans="1:28" x14ac:dyDescent="0.35">
      <c r="A31" s="1">
        <v>44481</v>
      </c>
      <c r="B31" s="2">
        <v>0.6073263888888889</v>
      </c>
      <c r="C31" t="s">
        <v>86</v>
      </c>
      <c r="D31" t="s">
        <v>52</v>
      </c>
      <c r="E31">
        <v>8</v>
      </c>
      <c r="F31" t="s">
        <v>62</v>
      </c>
      <c r="G31" t="s">
        <v>93</v>
      </c>
      <c r="H31" t="s">
        <v>87</v>
      </c>
      <c r="I31" t="s">
        <v>70</v>
      </c>
      <c r="J31">
        <v>300</v>
      </c>
      <c r="K31" t="s">
        <v>55</v>
      </c>
      <c r="L31" t="s">
        <v>93</v>
      </c>
      <c r="M31">
        <v>51.107088333333301</v>
      </c>
      <c r="N31">
        <v>-7.5350883333333396</v>
      </c>
      <c r="O31">
        <v>20</v>
      </c>
      <c r="P31" t="s">
        <v>57</v>
      </c>
      <c r="Q31">
        <v>0</v>
      </c>
      <c r="R31">
        <v>0.25</v>
      </c>
      <c r="S31">
        <v>2</v>
      </c>
      <c r="T31">
        <v>3</v>
      </c>
      <c r="U31">
        <v>6</v>
      </c>
      <c r="V31" t="s">
        <v>57</v>
      </c>
      <c r="W31" t="s">
        <v>57</v>
      </c>
      <c r="X31" t="s">
        <v>58</v>
      </c>
      <c r="Z31">
        <v>5870.0174340160502</v>
      </c>
      <c r="AA31" s="2">
        <v>1.207175925925926E-2</v>
      </c>
      <c r="AB31" s="46">
        <f t="shared" si="0"/>
        <v>1.2071759259259296E-2</v>
      </c>
    </row>
    <row r="32" spans="1:28" x14ac:dyDescent="0.35">
      <c r="A32" s="1">
        <v>44481</v>
      </c>
      <c r="B32" s="2">
        <v>0.6193981481481482</v>
      </c>
      <c r="C32" t="s">
        <v>86</v>
      </c>
      <c r="D32" t="s">
        <v>60</v>
      </c>
      <c r="E32">
        <v>8</v>
      </c>
      <c r="F32" t="s">
        <v>62</v>
      </c>
      <c r="G32" t="s">
        <v>93</v>
      </c>
      <c r="H32" t="s">
        <v>87</v>
      </c>
      <c r="I32" t="s">
        <v>70</v>
      </c>
      <c r="J32">
        <v>300</v>
      </c>
      <c r="K32" t="s">
        <v>55</v>
      </c>
      <c r="L32" t="s">
        <v>93</v>
      </c>
      <c r="M32">
        <v>51.107188333333298</v>
      </c>
      <c r="N32">
        <v>-7.619065</v>
      </c>
      <c r="O32">
        <v>20</v>
      </c>
      <c r="P32" t="s">
        <v>57</v>
      </c>
      <c r="Q32">
        <v>0</v>
      </c>
      <c r="R32">
        <v>0.25</v>
      </c>
      <c r="S32">
        <v>2</v>
      </c>
      <c r="T32">
        <v>3</v>
      </c>
      <c r="U32">
        <v>6</v>
      </c>
      <c r="V32" t="s">
        <v>57</v>
      </c>
      <c r="W32" t="s">
        <v>57</v>
      </c>
      <c r="X32" t="s">
        <v>58</v>
      </c>
      <c r="Z32">
        <v>5870.0174340160502</v>
      </c>
      <c r="AA32" s="2">
        <v>1.207175925925926E-2</v>
      </c>
      <c r="AB32" s="46" t="str">
        <f t="shared" si="0"/>
        <v/>
      </c>
    </row>
    <row r="33" spans="1:29" x14ac:dyDescent="0.35">
      <c r="A33" s="1">
        <v>44481</v>
      </c>
      <c r="B33" s="2">
        <v>0.62443287037037043</v>
      </c>
      <c r="C33" t="s">
        <v>86</v>
      </c>
      <c r="D33" t="s">
        <v>52</v>
      </c>
      <c r="E33">
        <v>9</v>
      </c>
      <c r="F33" t="s">
        <v>62</v>
      </c>
      <c r="G33" t="s">
        <v>93</v>
      </c>
      <c r="H33" t="s">
        <v>87</v>
      </c>
      <c r="I33" t="s">
        <v>70</v>
      </c>
      <c r="J33">
        <v>300</v>
      </c>
      <c r="K33" t="s">
        <v>55</v>
      </c>
      <c r="L33" t="s">
        <v>93</v>
      </c>
      <c r="M33">
        <v>51.124351666666698</v>
      </c>
      <c r="N33">
        <v>-7.6176333333333304</v>
      </c>
      <c r="O33">
        <v>20</v>
      </c>
      <c r="P33" t="s">
        <v>57</v>
      </c>
      <c r="Q33">
        <v>0</v>
      </c>
      <c r="R33">
        <v>0.25</v>
      </c>
      <c r="S33">
        <v>2</v>
      </c>
      <c r="T33">
        <v>3</v>
      </c>
      <c r="U33">
        <v>6</v>
      </c>
      <c r="V33" t="s">
        <v>57</v>
      </c>
      <c r="W33" t="s">
        <v>57</v>
      </c>
      <c r="X33" t="s">
        <v>61</v>
      </c>
      <c r="Z33">
        <v>6845.1025926868597</v>
      </c>
      <c r="AA33" s="2">
        <v>1.5682870370370371E-2</v>
      </c>
      <c r="AB33" s="46">
        <f t="shared" si="0"/>
        <v>1.5682870370370305E-2</v>
      </c>
    </row>
    <row r="34" spans="1:29" x14ac:dyDescent="0.35">
      <c r="A34" s="1">
        <v>44481</v>
      </c>
      <c r="B34" s="2">
        <v>0.64011574074074074</v>
      </c>
      <c r="C34" t="s">
        <v>86</v>
      </c>
      <c r="D34" t="s">
        <v>60</v>
      </c>
      <c r="E34">
        <v>9</v>
      </c>
      <c r="F34" t="s">
        <v>62</v>
      </c>
      <c r="G34" t="s">
        <v>93</v>
      </c>
      <c r="H34" t="s">
        <v>87</v>
      </c>
      <c r="I34" t="s">
        <v>70</v>
      </c>
      <c r="J34">
        <v>300</v>
      </c>
      <c r="K34" t="s">
        <v>55</v>
      </c>
      <c r="L34" t="s">
        <v>93</v>
      </c>
      <c r="M34">
        <v>51.124333333333297</v>
      </c>
      <c r="N34">
        <v>-7.5201566666666597</v>
      </c>
      <c r="O34">
        <v>20</v>
      </c>
      <c r="P34" t="s">
        <v>57</v>
      </c>
      <c r="Q34">
        <v>0</v>
      </c>
      <c r="R34">
        <v>0.25</v>
      </c>
      <c r="S34">
        <v>2</v>
      </c>
      <c r="T34">
        <v>3</v>
      </c>
      <c r="U34">
        <v>6</v>
      </c>
      <c r="V34" t="s">
        <v>57</v>
      </c>
      <c r="W34" t="s">
        <v>57</v>
      </c>
      <c r="X34" t="s">
        <v>61</v>
      </c>
      <c r="Z34">
        <v>6845.1025926868597</v>
      </c>
      <c r="AA34" s="2">
        <v>1.5682870370370371E-2</v>
      </c>
      <c r="AB34" s="46" t="str">
        <f t="shared" si="0"/>
        <v/>
      </c>
    </row>
    <row r="35" spans="1:29" x14ac:dyDescent="0.35">
      <c r="A35" s="1">
        <v>44481</v>
      </c>
      <c r="B35" s="2">
        <v>0.64511574074074074</v>
      </c>
      <c r="C35" t="s">
        <v>86</v>
      </c>
      <c r="D35" t="s">
        <v>52</v>
      </c>
      <c r="E35">
        <v>10</v>
      </c>
      <c r="F35" t="s">
        <v>62</v>
      </c>
      <c r="G35" t="s">
        <v>93</v>
      </c>
      <c r="H35" t="s">
        <v>87</v>
      </c>
      <c r="I35" t="s">
        <v>70</v>
      </c>
      <c r="J35">
        <v>300</v>
      </c>
      <c r="K35" t="s">
        <v>55</v>
      </c>
      <c r="L35" t="s">
        <v>93</v>
      </c>
      <c r="M35">
        <v>51.140918333333303</v>
      </c>
      <c r="N35">
        <v>-7.5219766666666601</v>
      </c>
      <c r="O35">
        <v>20</v>
      </c>
      <c r="P35" t="s">
        <v>63</v>
      </c>
      <c r="Q35">
        <v>10</v>
      </c>
      <c r="R35">
        <v>0.25</v>
      </c>
      <c r="S35">
        <v>2</v>
      </c>
      <c r="T35">
        <v>3</v>
      </c>
      <c r="U35">
        <v>5</v>
      </c>
      <c r="V35" t="s">
        <v>57</v>
      </c>
      <c r="W35" t="s">
        <v>57</v>
      </c>
      <c r="X35" t="s">
        <v>58</v>
      </c>
      <c r="Z35">
        <v>6791.2929006703798</v>
      </c>
      <c r="AA35" s="2">
        <v>1.4016203703703704E-2</v>
      </c>
      <c r="AB35" s="46">
        <f t="shared" si="0"/>
        <v>1.4016203703703711E-2</v>
      </c>
    </row>
    <row r="36" spans="1:29" x14ac:dyDescent="0.35">
      <c r="A36" s="1">
        <v>44481</v>
      </c>
      <c r="B36" s="2">
        <v>0.65913194444444445</v>
      </c>
      <c r="C36" t="s">
        <v>86</v>
      </c>
      <c r="D36" t="s">
        <v>60</v>
      </c>
      <c r="E36">
        <v>10</v>
      </c>
      <c r="F36" t="s">
        <v>62</v>
      </c>
      <c r="G36" t="s">
        <v>93</v>
      </c>
      <c r="H36" t="s">
        <v>87</v>
      </c>
      <c r="I36" t="s">
        <v>70</v>
      </c>
      <c r="J36">
        <v>300</v>
      </c>
      <c r="K36" t="s">
        <v>55</v>
      </c>
      <c r="L36" t="s">
        <v>93</v>
      </c>
      <c r="M36">
        <v>51.141064999999998</v>
      </c>
      <c r="N36">
        <v>-7.6180000000000003</v>
      </c>
      <c r="O36">
        <v>20</v>
      </c>
      <c r="P36" t="s">
        <v>63</v>
      </c>
      <c r="Q36">
        <v>10</v>
      </c>
      <c r="R36">
        <v>0.25</v>
      </c>
      <c r="S36">
        <v>2</v>
      </c>
      <c r="T36">
        <v>3</v>
      </c>
      <c r="U36">
        <v>5</v>
      </c>
      <c r="V36" t="s">
        <v>57</v>
      </c>
      <c r="W36" t="s">
        <v>57</v>
      </c>
      <c r="X36" t="s">
        <v>58</v>
      </c>
      <c r="Z36">
        <v>6791.2929006703798</v>
      </c>
      <c r="AA36" s="2">
        <v>1.4016203703703704E-2</v>
      </c>
      <c r="AB36" s="46" t="str">
        <f t="shared" si="0"/>
        <v/>
      </c>
    </row>
    <row r="37" spans="1:29" x14ac:dyDescent="0.35">
      <c r="A37" s="1">
        <v>44481</v>
      </c>
      <c r="B37" s="2">
        <v>0.66373842592592591</v>
      </c>
      <c r="C37" t="s">
        <v>86</v>
      </c>
      <c r="D37" t="s">
        <v>52</v>
      </c>
      <c r="E37">
        <v>11</v>
      </c>
      <c r="F37" t="s">
        <v>62</v>
      </c>
      <c r="G37" t="s">
        <v>93</v>
      </c>
      <c r="H37" t="s">
        <v>87</v>
      </c>
      <c r="I37" t="s">
        <v>70</v>
      </c>
      <c r="J37">
        <v>300</v>
      </c>
      <c r="K37" t="s">
        <v>55</v>
      </c>
      <c r="L37" t="s">
        <v>93</v>
      </c>
      <c r="M37">
        <v>51.157833333333301</v>
      </c>
      <c r="N37">
        <v>-7.6197416666666697</v>
      </c>
      <c r="O37">
        <v>20</v>
      </c>
      <c r="P37" t="s">
        <v>57</v>
      </c>
      <c r="Q37">
        <v>0</v>
      </c>
      <c r="R37">
        <v>0.25</v>
      </c>
      <c r="S37">
        <v>2</v>
      </c>
      <c r="T37">
        <v>3</v>
      </c>
      <c r="U37">
        <v>5</v>
      </c>
      <c r="V37" t="s">
        <v>57</v>
      </c>
      <c r="W37" t="s">
        <v>57</v>
      </c>
      <c r="X37" t="s">
        <v>61</v>
      </c>
      <c r="Z37">
        <v>6899.1958126966401</v>
      </c>
      <c r="AA37" s="2">
        <v>1.5428240740740741E-2</v>
      </c>
      <c r="AB37" s="46">
        <f t="shared" si="0"/>
        <v>1.5428240740740784E-2</v>
      </c>
    </row>
    <row r="38" spans="1:29" x14ac:dyDescent="0.35">
      <c r="A38" s="1">
        <v>44481</v>
      </c>
      <c r="B38" s="2">
        <v>0.6791666666666667</v>
      </c>
      <c r="C38" t="s">
        <v>86</v>
      </c>
      <c r="D38" t="s">
        <v>60</v>
      </c>
      <c r="E38">
        <v>11</v>
      </c>
      <c r="F38" t="s">
        <v>62</v>
      </c>
      <c r="G38" t="s">
        <v>93</v>
      </c>
      <c r="H38" t="s">
        <v>87</v>
      </c>
      <c r="I38" t="s">
        <v>70</v>
      </c>
      <c r="J38">
        <v>300</v>
      </c>
      <c r="K38" t="s">
        <v>55</v>
      </c>
      <c r="L38" t="s">
        <v>93</v>
      </c>
      <c r="M38">
        <v>51.157566666666703</v>
      </c>
      <c r="N38">
        <v>-7.5224066666666696</v>
      </c>
      <c r="O38">
        <v>20</v>
      </c>
      <c r="P38" t="s">
        <v>57</v>
      </c>
      <c r="Q38">
        <v>0</v>
      </c>
      <c r="R38">
        <v>0.25</v>
      </c>
      <c r="S38">
        <v>2</v>
      </c>
      <c r="T38">
        <v>3</v>
      </c>
      <c r="U38">
        <v>5</v>
      </c>
      <c r="V38" t="s">
        <v>57</v>
      </c>
      <c r="W38" t="s">
        <v>57</v>
      </c>
      <c r="X38" t="s">
        <v>61</v>
      </c>
      <c r="Z38">
        <v>6899.1958126966401</v>
      </c>
      <c r="AA38" s="2">
        <v>1.5428240740740741E-2</v>
      </c>
      <c r="AB38" s="46" t="str">
        <f t="shared" si="0"/>
        <v/>
      </c>
    </row>
    <row r="39" spans="1:29" x14ac:dyDescent="0.35">
      <c r="A39" s="1">
        <v>44481</v>
      </c>
      <c r="B39" s="2">
        <v>0.6843055555555555</v>
      </c>
      <c r="C39" t="s">
        <v>86</v>
      </c>
      <c r="D39" t="s">
        <v>52</v>
      </c>
      <c r="E39">
        <v>12</v>
      </c>
      <c r="F39" t="s">
        <v>62</v>
      </c>
      <c r="G39" t="s">
        <v>93</v>
      </c>
      <c r="H39" t="s">
        <v>87</v>
      </c>
      <c r="I39" t="s">
        <v>70</v>
      </c>
      <c r="J39">
        <v>300</v>
      </c>
      <c r="K39" t="s">
        <v>55</v>
      </c>
      <c r="L39" t="s">
        <v>93</v>
      </c>
      <c r="M39">
        <v>51.174053333333298</v>
      </c>
      <c r="N39">
        <v>-7.5220016666666698</v>
      </c>
      <c r="O39">
        <v>20</v>
      </c>
      <c r="P39" t="s">
        <v>63</v>
      </c>
      <c r="Q39">
        <v>5</v>
      </c>
      <c r="R39">
        <v>0.25</v>
      </c>
      <c r="S39">
        <v>2</v>
      </c>
      <c r="T39">
        <v>3</v>
      </c>
      <c r="U39">
        <v>5</v>
      </c>
      <c r="V39" t="s">
        <v>57</v>
      </c>
      <c r="W39" t="s">
        <v>57</v>
      </c>
      <c r="X39" t="s">
        <v>58</v>
      </c>
      <c r="Z39">
        <v>6756.7491207685898</v>
      </c>
      <c r="AA39" s="2">
        <v>1.4201388888888888E-2</v>
      </c>
      <c r="AB39" s="46">
        <f t="shared" si="0"/>
        <v>1.4201388888888999E-2</v>
      </c>
    </row>
    <row r="40" spans="1:29" x14ac:dyDescent="0.35">
      <c r="A40" s="1">
        <v>44481</v>
      </c>
      <c r="B40" s="2">
        <v>0.6985069444444445</v>
      </c>
      <c r="C40" t="s">
        <v>86</v>
      </c>
      <c r="D40" t="s">
        <v>60</v>
      </c>
      <c r="E40">
        <v>12</v>
      </c>
      <c r="F40" t="s">
        <v>62</v>
      </c>
      <c r="G40" t="s">
        <v>93</v>
      </c>
      <c r="H40" t="s">
        <v>87</v>
      </c>
      <c r="I40" t="s">
        <v>70</v>
      </c>
      <c r="J40">
        <v>300</v>
      </c>
      <c r="K40" t="s">
        <v>55</v>
      </c>
      <c r="L40" t="s">
        <v>93</v>
      </c>
      <c r="M40">
        <v>51.174556666666703</v>
      </c>
      <c r="N40">
        <v>-7.61829</v>
      </c>
      <c r="O40">
        <v>20</v>
      </c>
      <c r="P40" t="s">
        <v>63</v>
      </c>
      <c r="Q40">
        <v>5</v>
      </c>
      <c r="R40">
        <v>0.25</v>
      </c>
      <c r="S40">
        <v>2</v>
      </c>
      <c r="T40">
        <v>3</v>
      </c>
      <c r="U40">
        <v>5</v>
      </c>
      <c r="V40" t="s">
        <v>57</v>
      </c>
      <c r="W40" t="s">
        <v>57</v>
      </c>
      <c r="X40" t="s">
        <v>58</v>
      </c>
      <c r="Z40">
        <v>6756.7491207685898</v>
      </c>
      <c r="AA40" s="2">
        <v>1.4201388888888888E-2</v>
      </c>
      <c r="AB40" s="46" t="str">
        <f t="shared" si="0"/>
        <v/>
      </c>
    </row>
    <row r="41" spans="1:29" x14ac:dyDescent="0.35">
      <c r="A41" s="1">
        <v>44481</v>
      </c>
      <c r="B41" s="2">
        <v>0.70381944444444444</v>
      </c>
      <c r="C41" t="s">
        <v>86</v>
      </c>
      <c r="D41" t="s">
        <v>52</v>
      </c>
      <c r="E41">
        <v>13</v>
      </c>
      <c r="F41" t="s">
        <v>62</v>
      </c>
      <c r="G41" t="s">
        <v>93</v>
      </c>
      <c r="H41" t="s">
        <v>87</v>
      </c>
      <c r="I41" t="s">
        <v>70</v>
      </c>
      <c r="J41">
        <v>300</v>
      </c>
      <c r="K41" t="s">
        <v>55</v>
      </c>
      <c r="L41" t="s">
        <v>93</v>
      </c>
      <c r="M41">
        <v>51.191528333333302</v>
      </c>
      <c r="N41">
        <v>-7.6169200000000004</v>
      </c>
      <c r="O41">
        <v>20</v>
      </c>
      <c r="P41" t="s">
        <v>57</v>
      </c>
      <c r="Q41">
        <v>0</v>
      </c>
      <c r="R41">
        <v>0.25</v>
      </c>
      <c r="S41">
        <v>2</v>
      </c>
      <c r="T41">
        <v>3</v>
      </c>
      <c r="U41">
        <v>4</v>
      </c>
      <c r="V41" t="s">
        <v>57</v>
      </c>
      <c r="W41" t="s">
        <v>57</v>
      </c>
      <c r="X41" t="s">
        <v>61</v>
      </c>
      <c r="Z41">
        <v>6595.38527047143</v>
      </c>
      <c r="AA41" s="2">
        <v>1.4918981481481483E-2</v>
      </c>
      <c r="AB41" s="46">
        <f t="shared" si="0"/>
        <v>1.4918981481481408E-2</v>
      </c>
    </row>
    <row r="42" spans="1:29" x14ac:dyDescent="0.35">
      <c r="A42" s="1">
        <v>44481</v>
      </c>
      <c r="B42" s="2">
        <v>0.71873842592592585</v>
      </c>
      <c r="C42" t="s">
        <v>86</v>
      </c>
      <c r="D42" t="s">
        <v>60</v>
      </c>
      <c r="E42">
        <v>13</v>
      </c>
      <c r="F42" t="s">
        <v>62</v>
      </c>
      <c r="G42" t="s">
        <v>93</v>
      </c>
      <c r="H42" t="s">
        <v>87</v>
      </c>
      <c r="I42" t="s">
        <v>70</v>
      </c>
      <c r="J42">
        <v>300</v>
      </c>
      <c r="K42" t="s">
        <v>55</v>
      </c>
      <c r="L42" t="s">
        <v>93</v>
      </c>
      <c r="M42">
        <v>51.191826666666699</v>
      </c>
      <c r="N42">
        <v>-7.5231133333333302</v>
      </c>
      <c r="O42">
        <v>20</v>
      </c>
      <c r="P42" t="s">
        <v>57</v>
      </c>
      <c r="Q42">
        <v>0</v>
      </c>
      <c r="R42">
        <v>0.25</v>
      </c>
      <c r="S42">
        <v>2</v>
      </c>
      <c r="T42">
        <v>3</v>
      </c>
      <c r="U42">
        <v>4</v>
      </c>
      <c r="V42" t="s">
        <v>57</v>
      </c>
      <c r="W42" t="s">
        <v>57</v>
      </c>
      <c r="X42" t="s">
        <v>61</v>
      </c>
      <c r="Z42">
        <v>6595.38527047143</v>
      </c>
      <c r="AA42" s="2">
        <v>1.4918981481481483E-2</v>
      </c>
      <c r="AB42" s="46" t="str">
        <f t="shared" si="0"/>
        <v/>
      </c>
    </row>
    <row r="43" spans="1:29" x14ac:dyDescent="0.35">
      <c r="A43" s="1">
        <v>44481</v>
      </c>
      <c r="B43" s="2">
        <v>0.72417824074074078</v>
      </c>
      <c r="C43" t="s">
        <v>86</v>
      </c>
      <c r="D43" t="s">
        <v>52</v>
      </c>
      <c r="E43">
        <v>14</v>
      </c>
      <c r="F43" t="s">
        <v>62</v>
      </c>
      <c r="G43" t="s">
        <v>93</v>
      </c>
      <c r="H43" t="s">
        <v>87</v>
      </c>
      <c r="I43" t="s">
        <v>70</v>
      </c>
      <c r="J43">
        <v>300</v>
      </c>
      <c r="K43" t="s">
        <v>55</v>
      </c>
      <c r="L43" t="s">
        <v>93</v>
      </c>
      <c r="M43">
        <v>51.208098333333297</v>
      </c>
      <c r="N43">
        <v>-7.5236349999999996</v>
      </c>
      <c r="O43">
        <v>20</v>
      </c>
      <c r="P43" t="s">
        <v>63</v>
      </c>
      <c r="Q43">
        <v>5</v>
      </c>
      <c r="R43">
        <v>0.25</v>
      </c>
      <c r="S43">
        <v>2</v>
      </c>
      <c r="T43">
        <v>3</v>
      </c>
      <c r="U43">
        <v>5</v>
      </c>
      <c r="V43" t="s">
        <v>57</v>
      </c>
      <c r="W43" t="s">
        <v>57</v>
      </c>
      <c r="X43" t="s">
        <v>58</v>
      </c>
      <c r="Z43">
        <v>6676.6501132654903</v>
      </c>
      <c r="AA43" s="2">
        <v>1.4074074074074074E-2</v>
      </c>
      <c r="AB43" s="46">
        <f t="shared" si="0"/>
        <v>1.4074074074074017E-2</v>
      </c>
    </row>
    <row r="44" spans="1:29" x14ac:dyDescent="0.35">
      <c r="A44" s="1">
        <v>44481</v>
      </c>
      <c r="B44" s="2">
        <v>0.73825231481481479</v>
      </c>
      <c r="C44" t="s">
        <v>86</v>
      </c>
      <c r="D44" t="s">
        <v>60</v>
      </c>
      <c r="E44">
        <v>14</v>
      </c>
      <c r="F44" t="s">
        <v>62</v>
      </c>
      <c r="G44" t="s">
        <v>93</v>
      </c>
      <c r="H44" t="s">
        <v>87</v>
      </c>
      <c r="I44" t="s">
        <v>70</v>
      </c>
      <c r="J44">
        <v>300</v>
      </c>
      <c r="K44" t="s">
        <v>55</v>
      </c>
      <c r="L44" t="s">
        <v>93</v>
      </c>
      <c r="M44">
        <v>51.20848402</v>
      </c>
      <c r="N44">
        <v>-7.6165897669999998</v>
      </c>
      <c r="O44">
        <v>20</v>
      </c>
      <c r="P44" t="s">
        <v>63</v>
      </c>
      <c r="Q44">
        <v>5</v>
      </c>
      <c r="R44">
        <v>0.25</v>
      </c>
      <c r="S44">
        <v>2</v>
      </c>
      <c r="T44">
        <v>3</v>
      </c>
      <c r="U44">
        <v>5</v>
      </c>
      <c r="V44" t="s">
        <v>57</v>
      </c>
      <c r="W44" t="s">
        <v>57</v>
      </c>
      <c r="X44" t="s">
        <v>58</v>
      </c>
      <c r="Z44">
        <v>6676.6501132654903</v>
      </c>
      <c r="AA44" s="2">
        <v>1.4074074074074074E-2</v>
      </c>
      <c r="AB44" s="46" t="str">
        <f t="shared" si="0"/>
        <v/>
      </c>
    </row>
    <row r="45" spans="1:29" x14ac:dyDescent="0.35">
      <c r="A45" s="1">
        <v>44482</v>
      </c>
      <c r="B45" s="2">
        <v>0.59378472222222223</v>
      </c>
      <c r="C45" t="s">
        <v>86</v>
      </c>
      <c r="D45" t="s">
        <v>52</v>
      </c>
      <c r="E45">
        <v>15</v>
      </c>
      <c r="F45" t="s">
        <v>62</v>
      </c>
      <c r="G45" t="s">
        <v>93</v>
      </c>
      <c r="H45" t="s">
        <v>87</v>
      </c>
      <c r="I45" t="s">
        <v>70</v>
      </c>
      <c r="J45">
        <v>300</v>
      </c>
      <c r="K45" t="s">
        <v>55</v>
      </c>
      <c r="L45" t="s">
        <v>93</v>
      </c>
      <c r="M45">
        <v>51.592765</v>
      </c>
      <c r="N45">
        <v>-8.0979666666666699</v>
      </c>
      <c r="O45">
        <v>20</v>
      </c>
      <c r="P45" t="s">
        <v>57</v>
      </c>
      <c r="Q45">
        <v>0</v>
      </c>
      <c r="R45">
        <v>0</v>
      </c>
      <c r="S45">
        <v>1</v>
      </c>
      <c r="T45">
        <v>2</v>
      </c>
      <c r="U45">
        <v>7</v>
      </c>
      <c r="V45" t="s">
        <v>57</v>
      </c>
      <c r="W45" t="s">
        <v>57</v>
      </c>
      <c r="X45" t="s">
        <v>61</v>
      </c>
      <c r="Z45">
        <v>18272.376003494599</v>
      </c>
      <c r="AA45" s="2">
        <v>3.9733796296296302E-2</v>
      </c>
      <c r="AB45" s="46">
        <f t="shared" si="0"/>
        <v>3.9733796296296253E-2</v>
      </c>
    </row>
    <row r="46" spans="1:29" x14ac:dyDescent="0.35">
      <c r="A46" s="1">
        <v>44482</v>
      </c>
      <c r="B46" s="2">
        <v>0.63351851851851848</v>
      </c>
      <c r="C46" t="s">
        <v>86</v>
      </c>
      <c r="D46" t="s">
        <v>60</v>
      </c>
      <c r="E46">
        <v>15</v>
      </c>
      <c r="F46" t="s">
        <v>62</v>
      </c>
      <c r="G46" t="s">
        <v>93</v>
      </c>
      <c r="H46" t="s">
        <v>87</v>
      </c>
      <c r="I46" t="s">
        <v>70</v>
      </c>
      <c r="J46">
        <v>300</v>
      </c>
      <c r="K46" t="s">
        <v>55</v>
      </c>
      <c r="L46" t="s">
        <v>93</v>
      </c>
      <c r="M46">
        <v>51.756889999999999</v>
      </c>
      <c r="N46">
        <v>-8.097035</v>
      </c>
      <c r="O46">
        <v>20</v>
      </c>
      <c r="P46" t="s">
        <v>57</v>
      </c>
      <c r="Q46">
        <v>0</v>
      </c>
      <c r="R46">
        <v>0</v>
      </c>
      <c r="S46">
        <v>1</v>
      </c>
      <c r="T46">
        <v>2</v>
      </c>
      <c r="U46">
        <v>7</v>
      </c>
      <c r="V46" t="s">
        <v>57</v>
      </c>
      <c r="W46" t="s">
        <v>57</v>
      </c>
      <c r="X46" t="s">
        <v>61</v>
      </c>
      <c r="Z46">
        <v>18272.376003494599</v>
      </c>
      <c r="AA46" s="2">
        <v>3.9733796296296302E-2</v>
      </c>
      <c r="AB46" s="46" t="str">
        <f t="shared" si="0"/>
        <v/>
      </c>
    </row>
    <row r="47" spans="1:29" x14ac:dyDescent="0.35">
      <c r="A47" s="1">
        <v>44482</v>
      </c>
      <c r="B47" s="2">
        <v>0.63402777777777775</v>
      </c>
      <c r="C47" t="s">
        <v>86</v>
      </c>
      <c r="D47" t="s">
        <v>52</v>
      </c>
      <c r="E47">
        <v>16</v>
      </c>
      <c r="F47" t="s">
        <v>62</v>
      </c>
      <c r="G47" t="s">
        <v>93</v>
      </c>
      <c r="H47" t="s">
        <v>87</v>
      </c>
      <c r="I47" t="s">
        <v>70</v>
      </c>
      <c r="J47">
        <v>300</v>
      </c>
      <c r="K47" t="s">
        <v>55</v>
      </c>
      <c r="L47" t="s">
        <v>93</v>
      </c>
      <c r="M47">
        <v>51.756573330000002</v>
      </c>
      <c r="N47">
        <v>-8.0972000000000008</v>
      </c>
      <c r="O47">
        <v>20</v>
      </c>
      <c r="P47" t="s">
        <v>57</v>
      </c>
      <c r="Q47">
        <v>0</v>
      </c>
      <c r="R47">
        <v>0</v>
      </c>
      <c r="S47">
        <v>1</v>
      </c>
      <c r="T47">
        <v>2</v>
      </c>
      <c r="U47">
        <v>7</v>
      </c>
      <c r="V47" t="s">
        <v>57</v>
      </c>
      <c r="W47" t="s">
        <v>57</v>
      </c>
      <c r="X47" t="s">
        <v>58</v>
      </c>
      <c r="Z47">
        <v>0</v>
      </c>
      <c r="AA47" s="2">
        <v>0</v>
      </c>
      <c r="AB47" s="46">
        <f t="shared" si="0"/>
        <v>1.4780092592592609E-2</v>
      </c>
      <c r="AC47" s="2">
        <f>B48-B47</f>
        <v>1.4780092592592609E-2</v>
      </c>
    </row>
    <row r="48" spans="1:29" x14ac:dyDescent="0.35">
      <c r="A48" s="1">
        <v>44482</v>
      </c>
      <c r="B48" s="2">
        <v>0.64880787037037035</v>
      </c>
      <c r="C48" t="s">
        <v>86</v>
      </c>
      <c r="D48" t="s">
        <v>60</v>
      </c>
      <c r="E48">
        <v>16</v>
      </c>
      <c r="F48" t="s">
        <v>62</v>
      </c>
      <c r="G48" t="s">
        <v>93</v>
      </c>
      <c r="H48" t="s">
        <v>87</v>
      </c>
      <c r="I48" t="s">
        <v>70</v>
      </c>
      <c r="J48">
        <v>300</v>
      </c>
      <c r="K48" t="s">
        <v>55</v>
      </c>
      <c r="L48" t="s">
        <v>93</v>
      </c>
      <c r="M48">
        <v>51.7898316666667</v>
      </c>
      <c r="N48">
        <v>-8.0126950000000008</v>
      </c>
      <c r="O48">
        <v>20</v>
      </c>
      <c r="P48" t="s">
        <v>57</v>
      </c>
      <c r="Q48">
        <v>0</v>
      </c>
      <c r="R48">
        <v>0</v>
      </c>
      <c r="S48">
        <v>1</v>
      </c>
      <c r="T48">
        <v>2</v>
      </c>
      <c r="U48">
        <v>7</v>
      </c>
      <c r="V48" t="s">
        <v>57</v>
      </c>
      <c r="W48" t="s">
        <v>57</v>
      </c>
      <c r="X48" t="s">
        <v>61</v>
      </c>
      <c r="Z48">
        <v>0</v>
      </c>
      <c r="AA48" s="2">
        <v>0</v>
      </c>
      <c r="AB48" s="46" t="str">
        <f t="shared" si="0"/>
        <v/>
      </c>
    </row>
    <row r="49" spans="1:29" x14ac:dyDescent="0.35">
      <c r="A49" s="1">
        <v>44482</v>
      </c>
      <c r="B49" s="2">
        <v>0.64959490740740744</v>
      </c>
      <c r="C49" t="s">
        <v>86</v>
      </c>
      <c r="D49" t="s">
        <v>52</v>
      </c>
      <c r="E49">
        <v>17</v>
      </c>
      <c r="F49" t="s">
        <v>62</v>
      </c>
      <c r="G49" t="s">
        <v>93</v>
      </c>
      <c r="H49" t="s">
        <v>87</v>
      </c>
      <c r="I49" t="s">
        <v>70</v>
      </c>
      <c r="J49">
        <v>300</v>
      </c>
      <c r="K49" t="s">
        <v>55</v>
      </c>
      <c r="L49" t="s">
        <v>93</v>
      </c>
      <c r="M49">
        <v>51.788359999999997</v>
      </c>
      <c r="N49">
        <v>-8.0075000000000003</v>
      </c>
      <c r="O49">
        <v>20</v>
      </c>
      <c r="P49" t="s">
        <v>57</v>
      </c>
      <c r="Q49">
        <v>0</v>
      </c>
      <c r="R49">
        <v>0</v>
      </c>
      <c r="S49">
        <v>1</v>
      </c>
      <c r="T49">
        <v>2</v>
      </c>
      <c r="U49">
        <v>7</v>
      </c>
      <c r="V49" t="s">
        <v>57</v>
      </c>
      <c r="W49" t="s">
        <v>57</v>
      </c>
      <c r="X49" t="s">
        <v>58</v>
      </c>
      <c r="Z49">
        <v>0</v>
      </c>
      <c r="AA49" s="2">
        <v>0</v>
      </c>
      <c r="AB49" s="46">
        <f t="shared" si="0"/>
        <v>1.9768518518518463E-2</v>
      </c>
      <c r="AC49" s="2">
        <f>AB49</f>
        <v>1.9768518518518463E-2</v>
      </c>
    </row>
    <row r="50" spans="1:29" x14ac:dyDescent="0.35">
      <c r="A50" s="1">
        <v>44482</v>
      </c>
      <c r="B50" s="2">
        <v>0.6693634259259259</v>
      </c>
      <c r="C50" t="s">
        <v>86</v>
      </c>
      <c r="D50" t="s">
        <v>59</v>
      </c>
      <c r="E50">
        <v>17</v>
      </c>
      <c r="F50" t="s">
        <v>62</v>
      </c>
      <c r="G50" t="s">
        <v>93</v>
      </c>
      <c r="H50" t="s">
        <v>87</v>
      </c>
      <c r="I50" t="s">
        <v>70</v>
      </c>
      <c r="J50">
        <v>300</v>
      </c>
      <c r="K50" t="s">
        <v>55</v>
      </c>
      <c r="L50" t="s">
        <v>93</v>
      </c>
      <c r="M50">
        <v>51.705309999999997</v>
      </c>
      <c r="N50">
        <v>-8.0072483333333295</v>
      </c>
      <c r="O50">
        <v>20</v>
      </c>
      <c r="P50" t="s">
        <v>57</v>
      </c>
      <c r="Q50">
        <v>0</v>
      </c>
      <c r="R50">
        <v>0</v>
      </c>
      <c r="S50">
        <v>1</v>
      </c>
      <c r="T50">
        <v>2</v>
      </c>
      <c r="U50">
        <v>6</v>
      </c>
      <c r="V50" t="s">
        <v>57</v>
      </c>
      <c r="W50" t="s">
        <v>57</v>
      </c>
      <c r="X50" t="s">
        <v>61</v>
      </c>
      <c r="Z50">
        <v>12973.883894054699</v>
      </c>
      <c r="AA50" s="2">
        <v>2.7349537037037037E-2</v>
      </c>
      <c r="AB50" s="46">
        <f t="shared" si="0"/>
        <v>1.2210648148148096E-2</v>
      </c>
    </row>
    <row r="51" spans="1:29" x14ac:dyDescent="0.35">
      <c r="A51" s="1">
        <v>44482</v>
      </c>
      <c r="B51" s="2">
        <v>0.681574074074074</v>
      </c>
      <c r="C51" t="s">
        <v>86</v>
      </c>
      <c r="D51" t="s">
        <v>59</v>
      </c>
      <c r="E51">
        <v>17</v>
      </c>
      <c r="F51" t="s">
        <v>62</v>
      </c>
      <c r="G51" t="s">
        <v>93</v>
      </c>
      <c r="H51" t="s">
        <v>87</v>
      </c>
      <c r="I51" t="s">
        <v>70</v>
      </c>
      <c r="J51">
        <v>300</v>
      </c>
      <c r="K51" t="s">
        <v>55</v>
      </c>
      <c r="L51" t="s">
        <v>93</v>
      </c>
      <c r="M51">
        <v>51.653095</v>
      </c>
      <c r="N51">
        <v>-8.0076383333333307</v>
      </c>
      <c r="O51">
        <v>20</v>
      </c>
      <c r="P51" t="s">
        <v>57</v>
      </c>
      <c r="Q51">
        <v>0</v>
      </c>
      <c r="R51">
        <v>0</v>
      </c>
      <c r="S51">
        <v>1</v>
      </c>
      <c r="T51">
        <v>2</v>
      </c>
      <c r="U51">
        <v>3</v>
      </c>
      <c r="V51" t="s">
        <v>57</v>
      </c>
      <c r="W51" t="s">
        <v>57</v>
      </c>
      <c r="X51" t="s">
        <v>61</v>
      </c>
      <c r="Z51">
        <v>12973.883894054699</v>
      </c>
      <c r="AA51" s="2">
        <v>2.7349537037037037E-2</v>
      </c>
      <c r="AB51" s="46">
        <f t="shared" si="0"/>
        <v>1.5138888888888924E-2</v>
      </c>
    </row>
    <row r="52" spans="1:29" x14ac:dyDescent="0.35">
      <c r="A52" s="1">
        <v>44482</v>
      </c>
      <c r="B52" s="2">
        <v>0.69671296296296292</v>
      </c>
      <c r="C52" t="s">
        <v>86</v>
      </c>
      <c r="D52" t="s">
        <v>60</v>
      </c>
      <c r="E52">
        <v>17</v>
      </c>
      <c r="F52" t="s">
        <v>62</v>
      </c>
      <c r="G52" t="s">
        <v>93</v>
      </c>
      <c r="H52" t="s">
        <v>87</v>
      </c>
      <c r="I52" t="s">
        <v>70</v>
      </c>
      <c r="J52">
        <v>300</v>
      </c>
      <c r="K52" t="s">
        <v>55</v>
      </c>
      <c r="L52" t="s">
        <v>93</v>
      </c>
      <c r="M52">
        <v>51.588785000000001</v>
      </c>
      <c r="N52">
        <v>-8.0057633333333307</v>
      </c>
      <c r="O52">
        <v>20</v>
      </c>
      <c r="P52" t="s">
        <v>57</v>
      </c>
      <c r="Q52">
        <v>0</v>
      </c>
      <c r="R52">
        <v>0</v>
      </c>
      <c r="S52">
        <v>1</v>
      </c>
      <c r="T52">
        <v>2</v>
      </c>
      <c r="U52">
        <v>3</v>
      </c>
      <c r="V52" t="s">
        <v>57</v>
      </c>
      <c r="W52" t="s">
        <v>57</v>
      </c>
      <c r="X52" t="s">
        <v>61</v>
      </c>
      <c r="Z52">
        <v>12973.883894054699</v>
      </c>
      <c r="AA52" s="2">
        <v>2.7349537037037037E-2</v>
      </c>
      <c r="AB52" s="46" t="str">
        <f t="shared" si="0"/>
        <v/>
      </c>
      <c r="AC52" s="49"/>
    </row>
    <row r="53" spans="1:29" x14ac:dyDescent="0.35">
      <c r="A53" s="1">
        <v>44482</v>
      </c>
      <c r="B53" s="2">
        <v>0.69776620370370368</v>
      </c>
      <c r="C53" t="s">
        <v>86</v>
      </c>
      <c r="D53" t="s">
        <v>52</v>
      </c>
      <c r="E53">
        <v>18</v>
      </c>
      <c r="F53" t="s">
        <v>62</v>
      </c>
      <c r="G53" t="s">
        <v>93</v>
      </c>
      <c r="H53" t="s">
        <v>87</v>
      </c>
      <c r="I53" t="s">
        <v>70</v>
      </c>
      <c r="J53">
        <v>300</v>
      </c>
      <c r="K53" t="s">
        <v>55</v>
      </c>
      <c r="L53" t="s">
        <v>93</v>
      </c>
      <c r="M53">
        <v>51.588101666666702</v>
      </c>
      <c r="N53">
        <v>-8.0020399999999992</v>
      </c>
      <c r="O53">
        <v>20</v>
      </c>
      <c r="P53" t="s">
        <v>57</v>
      </c>
      <c r="Q53">
        <v>0</v>
      </c>
      <c r="R53">
        <v>0</v>
      </c>
      <c r="S53">
        <v>1</v>
      </c>
      <c r="T53">
        <v>2</v>
      </c>
      <c r="U53">
        <v>3</v>
      </c>
      <c r="V53" t="s">
        <v>57</v>
      </c>
      <c r="W53" t="s">
        <v>57</v>
      </c>
      <c r="X53" t="s">
        <v>61</v>
      </c>
      <c r="Z53">
        <v>7389.4432349217896</v>
      </c>
      <c r="AA53" s="2">
        <v>1.6087962962962964E-2</v>
      </c>
      <c r="AB53" s="46">
        <f t="shared" si="0"/>
        <v>1.6087962962962998E-2</v>
      </c>
    </row>
    <row r="54" spans="1:29" x14ac:dyDescent="0.35">
      <c r="A54" s="1">
        <v>44482</v>
      </c>
      <c r="B54" s="2">
        <v>0.71385416666666668</v>
      </c>
      <c r="C54" t="s">
        <v>86</v>
      </c>
      <c r="D54" t="s">
        <v>60</v>
      </c>
      <c r="E54">
        <v>18</v>
      </c>
      <c r="F54" t="s">
        <v>62</v>
      </c>
      <c r="G54" t="s">
        <v>93</v>
      </c>
      <c r="H54" t="s">
        <v>87</v>
      </c>
      <c r="I54" t="s">
        <v>70</v>
      </c>
      <c r="J54">
        <v>300</v>
      </c>
      <c r="K54" t="s">
        <v>55</v>
      </c>
      <c r="L54" t="s">
        <v>93</v>
      </c>
      <c r="M54">
        <v>51.617156666666702</v>
      </c>
      <c r="N54">
        <v>-7.9095166666666703</v>
      </c>
      <c r="O54">
        <v>20</v>
      </c>
      <c r="P54" t="s">
        <v>57</v>
      </c>
      <c r="Q54">
        <v>0</v>
      </c>
      <c r="R54">
        <v>0</v>
      </c>
      <c r="S54">
        <v>1</v>
      </c>
      <c r="T54">
        <v>2</v>
      </c>
      <c r="U54">
        <v>3</v>
      </c>
      <c r="V54" t="s">
        <v>57</v>
      </c>
      <c r="W54" t="s">
        <v>57</v>
      </c>
      <c r="X54" t="s">
        <v>61</v>
      </c>
      <c r="Z54">
        <v>7389.4432349217896</v>
      </c>
      <c r="AA54" s="2">
        <v>1.6087962962962964E-2</v>
      </c>
      <c r="AB54" s="46" t="str">
        <f t="shared" si="0"/>
        <v/>
      </c>
    </row>
    <row r="55" spans="1:29" x14ac:dyDescent="0.35">
      <c r="A55" s="1">
        <v>44482</v>
      </c>
      <c r="B55" s="2">
        <v>0.71484953703703702</v>
      </c>
      <c r="C55" t="s">
        <v>86</v>
      </c>
      <c r="D55" t="s">
        <v>52</v>
      </c>
      <c r="E55">
        <v>19</v>
      </c>
      <c r="F55" t="s">
        <v>62</v>
      </c>
      <c r="G55" t="s">
        <v>93</v>
      </c>
      <c r="H55" t="s">
        <v>87</v>
      </c>
      <c r="I55" t="s">
        <v>70</v>
      </c>
      <c r="J55">
        <v>300</v>
      </c>
      <c r="K55" t="s">
        <v>55</v>
      </c>
      <c r="L55" t="s">
        <v>93</v>
      </c>
      <c r="M55">
        <v>51.61999333</v>
      </c>
      <c r="N55">
        <v>-7.9068350000000001</v>
      </c>
      <c r="O55">
        <v>20</v>
      </c>
      <c r="P55" t="s">
        <v>57</v>
      </c>
      <c r="Q55">
        <v>0</v>
      </c>
      <c r="R55">
        <v>0</v>
      </c>
      <c r="S55">
        <v>1</v>
      </c>
      <c r="T55">
        <v>2</v>
      </c>
      <c r="U55">
        <v>3</v>
      </c>
      <c r="V55" t="s">
        <v>57</v>
      </c>
      <c r="W55" t="s">
        <v>57</v>
      </c>
      <c r="X55" t="s">
        <v>61</v>
      </c>
      <c r="Z55">
        <v>0</v>
      </c>
      <c r="AA55" s="2">
        <v>0</v>
      </c>
      <c r="AB55" s="46">
        <f t="shared" si="0"/>
        <v>2.9317129629629624E-2</v>
      </c>
      <c r="AC55" s="2">
        <f>AB55</f>
        <v>2.9317129629629624E-2</v>
      </c>
    </row>
    <row r="56" spans="1:29" x14ac:dyDescent="0.35">
      <c r="A56" s="1">
        <v>44482</v>
      </c>
      <c r="B56" s="2">
        <v>0.74416666666666664</v>
      </c>
      <c r="C56" t="s">
        <v>86</v>
      </c>
      <c r="D56" t="s">
        <v>60</v>
      </c>
      <c r="E56">
        <v>19</v>
      </c>
      <c r="F56" t="s">
        <v>62</v>
      </c>
      <c r="G56" t="s">
        <v>93</v>
      </c>
      <c r="H56" t="s">
        <v>87</v>
      </c>
      <c r="I56" t="s">
        <v>70</v>
      </c>
      <c r="J56">
        <v>300</v>
      </c>
      <c r="K56" t="s">
        <v>55</v>
      </c>
      <c r="L56" t="s">
        <v>93</v>
      </c>
      <c r="M56">
        <v>51.742564999999999</v>
      </c>
      <c r="N56">
        <v>-7.9055600000000004</v>
      </c>
      <c r="O56">
        <v>20</v>
      </c>
      <c r="P56" t="s">
        <v>57</v>
      </c>
      <c r="Q56">
        <v>0</v>
      </c>
      <c r="R56">
        <v>0</v>
      </c>
      <c r="S56">
        <v>1</v>
      </c>
      <c r="T56">
        <v>2</v>
      </c>
      <c r="U56">
        <v>3</v>
      </c>
      <c r="V56" t="s">
        <v>57</v>
      </c>
      <c r="W56" t="s">
        <v>57</v>
      </c>
      <c r="X56" t="s">
        <v>61</v>
      </c>
      <c r="Z56">
        <v>0</v>
      </c>
      <c r="AA56" s="2">
        <v>0</v>
      </c>
      <c r="AB56" s="46" t="str">
        <f t="shared" si="0"/>
        <v/>
      </c>
    </row>
    <row r="57" spans="1:29" x14ac:dyDescent="0.35">
      <c r="A57" s="1">
        <v>44483</v>
      </c>
      <c r="B57" s="2">
        <v>0.35673611111111114</v>
      </c>
      <c r="C57" t="s">
        <v>86</v>
      </c>
      <c r="D57" t="s">
        <v>52</v>
      </c>
      <c r="E57">
        <v>20</v>
      </c>
      <c r="F57" t="s">
        <v>62</v>
      </c>
      <c r="G57" t="s">
        <v>93</v>
      </c>
      <c r="H57" t="s">
        <v>87</v>
      </c>
      <c r="I57" t="s">
        <v>68</v>
      </c>
      <c r="J57">
        <v>300</v>
      </c>
      <c r="K57" t="s">
        <v>55</v>
      </c>
      <c r="L57" t="s">
        <v>93</v>
      </c>
      <c r="M57">
        <v>51.239521666666697</v>
      </c>
      <c r="N57">
        <v>-7.1958933333333297</v>
      </c>
      <c r="O57">
        <v>20</v>
      </c>
      <c r="P57" t="s">
        <v>63</v>
      </c>
      <c r="Q57">
        <v>10</v>
      </c>
      <c r="R57">
        <v>0.25</v>
      </c>
      <c r="S57">
        <v>3</v>
      </c>
      <c r="T57">
        <v>3</v>
      </c>
      <c r="U57">
        <v>7</v>
      </c>
      <c r="V57" t="s">
        <v>57</v>
      </c>
      <c r="W57" t="s">
        <v>57</v>
      </c>
      <c r="X57" t="s">
        <v>61</v>
      </c>
      <c r="Z57">
        <v>20049.435304982901</v>
      </c>
      <c r="AA57" s="2">
        <v>4.4930555555555557E-2</v>
      </c>
      <c r="AB57" s="46">
        <f t="shared" si="0"/>
        <v>1.6157407407407343E-2</v>
      </c>
    </row>
    <row r="58" spans="1:29" x14ac:dyDescent="0.35">
      <c r="A58" s="1">
        <v>44483</v>
      </c>
      <c r="B58" s="2">
        <v>0.37289351851851849</v>
      </c>
      <c r="C58" t="s">
        <v>86</v>
      </c>
      <c r="D58" t="s">
        <v>59</v>
      </c>
      <c r="E58">
        <v>20</v>
      </c>
      <c r="F58" t="s">
        <v>62</v>
      </c>
      <c r="G58" t="s">
        <v>93</v>
      </c>
      <c r="H58" t="s">
        <v>87</v>
      </c>
      <c r="I58" t="s">
        <v>68</v>
      </c>
      <c r="J58">
        <v>300</v>
      </c>
      <c r="K58" t="s">
        <v>55</v>
      </c>
      <c r="L58" t="s">
        <v>93</v>
      </c>
      <c r="M58">
        <v>51.174043333333302</v>
      </c>
      <c r="N58">
        <v>-7.1925733333333302</v>
      </c>
      <c r="O58">
        <v>20</v>
      </c>
      <c r="P58" t="s">
        <v>63</v>
      </c>
      <c r="Q58">
        <v>10</v>
      </c>
      <c r="R58">
        <v>0.25</v>
      </c>
      <c r="S58">
        <v>4</v>
      </c>
      <c r="T58">
        <v>4</v>
      </c>
      <c r="U58">
        <v>6</v>
      </c>
      <c r="V58" t="s">
        <v>57</v>
      </c>
      <c r="W58" t="s">
        <v>57</v>
      </c>
      <c r="X58" t="s">
        <v>61</v>
      </c>
      <c r="Z58">
        <v>20049.435304982901</v>
      </c>
      <c r="AA58" s="2">
        <v>4.4930555555555557E-2</v>
      </c>
      <c r="AB58" s="46">
        <f t="shared" si="0"/>
        <v>2.8773148148148187E-2</v>
      </c>
    </row>
    <row r="59" spans="1:29" x14ac:dyDescent="0.35">
      <c r="A59" s="1">
        <v>44483</v>
      </c>
      <c r="B59" s="2">
        <v>0.40166666666666667</v>
      </c>
      <c r="C59" t="s">
        <v>86</v>
      </c>
      <c r="D59" t="s">
        <v>60</v>
      </c>
      <c r="E59">
        <v>20</v>
      </c>
      <c r="F59" t="s">
        <v>62</v>
      </c>
      <c r="G59" t="s">
        <v>93</v>
      </c>
      <c r="H59" t="s">
        <v>87</v>
      </c>
      <c r="I59" t="s">
        <v>68</v>
      </c>
      <c r="J59">
        <v>300</v>
      </c>
      <c r="K59" t="s">
        <v>55</v>
      </c>
      <c r="L59" t="s">
        <v>93</v>
      </c>
      <c r="M59">
        <v>51.059466666666701</v>
      </c>
      <c r="N59">
        <v>-7.1939283333333401</v>
      </c>
      <c r="O59">
        <v>20</v>
      </c>
      <c r="P59" t="s">
        <v>63</v>
      </c>
      <c r="Q59">
        <v>10</v>
      </c>
      <c r="R59">
        <v>0.25</v>
      </c>
      <c r="S59">
        <v>4</v>
      </c>
      <c r="T59">
        <v>4</v>
      </c>
      <c r="U59">
        <v>6</v>
      </c>
      <c r="V59" t="s">
        <v>57</v>
      </c>
      <c r="W59" t="s">
        <v>57</v>
      </c>
      <c r="X59" t="s">
        <v>61</v>
      </c>
      <c r="Z59">
        <v>20049.435304982901</v>
      </c>
      <c r="AA59" s="2">
        <v>4.4930555555555557E-2</v>
      </c>
      <c r="AB59" s="46" t="str">
        <f t="shared" si="0"/>
        <v/>
      </c>
    </row>
    <row r="60" spans="1:29" x14ac:dyDescent="0.35">
      <c r="A60" s="1">
        <v>44483</v>
      </c>
      <c r="B60" s="2">
        <v>0.45148148148148143</v>
      </c>
      <c r="C60" t="s">
        <v>86</v>
      </c>
      <c r="D60" t="s">
        <v>52</v>
      </c>
      <c r="E60">
        <v>21</v>
      </c>
      <c r="F60" t="s">
        <v>53</v>
      </c>
      <c r="G60" t="s">
        <v>93</v>
      </c>
      <c r="H60" t="s">
        <v>87</v>
      </c>
      <c r="I60" t="s">
        <v>70</v>
      </c>
      <c r="J60">
        <v>300</v>
      </c>
      <c r="K60" t="s">
        <v>55</v>
      </c>
      <c r="L60" t="s">
        <v>93</v>
      </c>
      <c r="M60">
        <v>51.133393333333302</v>
      </c>
      <c r="N60">
        <v>-7.1933383333333296</v>
      </c>
      <c r="O60">
        <v>20</v>
      </c>
      <c r="P60" t="s">
        <v>57</v>
      </c>
      <c r="Q60">
        <v>0</v>
      </c>
      <c r="R60">
        <v>0.25</v>
      </c>
      <c r="S60">
        <v>4</v>
      </c>
      <c r="T60">
        <v>4</v>
      </c>
      <c r="U60">
        <v>4</v>
      </c>
      <c r="V60" t="s">
        <v>57</v>
      </c>
      <c r="W60" t="s">
        <v>57</v>
      </c>
      <c r="X60" t="s">
        <v>61</v>
      </c>
      <c r="Z60">
        <v>1110.36354164204</v>
      </c>
      <c r="AA60" s="2">
        <v>8.3449074074074085E-3</v>
      </c>
      <c r="AB60" s="46">
        <f t="shared" si="0"/>
        <v>8.3449074074074536E-3</v>
      </c>
    </row>
    <row r="61" spans="1:29" x14ac:dyDescent="0.35">
      <c r="A61" s="1">
        <v>44483</v>
      </c>
      <c r="B61" s="2">
        <v>0.45982638888888888</v>
      </c>
      <c r="C61" t="s">
        <v>86</v>
      </c>
      <c r="D61" t="s">
        <v>60</v>
      </c>
      <c r="E61">
        <v>21</v>
      </c>
      <c r="F61" t="s">
        <v>53</v>
      </c>
      <c r="G61" t="s">
        <v>93</v>
      </c>
      <c r="H61" t="s">
        <v>87</v>
      </c>
      <c r="I61" t="s">
        <v>70</v>
      </c>
      <c r="J61">
        <v>300</v>
      </c>
      <c r="K61" t="s">
        <v>55</v>
      </c>
      <c r="L61" t="s">
        <v>93</v>
      </c>
      <c r="M61">
        <v>51.141948333333303</v>
      </c>
      <c r="N61">
        <v>-7.1958200000000003</v>
      </c>
      <c r="O61">
        <v>20</v>
      </c>
      <c r="P61" t="s">
        <v>57</v>
      </c>
      <c r="Q61">
        <v>0</v>
      </c>
      <c r="R61">
        <v>0.25</v>
      </c>
      <c r="S61">
        <v>4</v>
      </c>
      <c r="T61">
        <v>4</v>
      </c>
      <c r="U61">
        <v>4</v>
      </c>
      <c r="V61" t="s">
        <v>57</v>
      </c>
      <c r="W61" t="s">
        <v>57</v>
      </c>
      <c r="X61" t="s">
        <v>61</v>
      </c>
      <c r="Z61">
        <v>1110.36354164204</v>
      </c>
      <c r="AA61" s="2">
        <v>8.3449074074074085E-3</v>
      </c>
      <c r="AB61" s="46" t="str">
        <f t="shared" si="0"/>
        <v/>
      </c>
    </row>
    <row r="62" spans="1:29" x14ac:dyDescent="0.35">
      <c r="A62" s="1">
        <v>44483</v>
      </c>
      <c r="B62" s="2">
        <v>0.47775462962962961</v>
      </c>
      <c r="C62" t="s">
        <v>86</v>
      </c>
      <c r="D62" t="s">
        <v>52</v>
      </c>
      <c r="E62">
        <v>22</v>
      </c>
      <c r="F62" t="s">
        <v>62</v>
      </c>
      <c r="G62" t="s">
        <v>93</v>
      </c>
      <c r="H62" t="s">
        <v>87</v>
      </c>
      <c r="I62" t="s">
        <v>68</v>
      </c>
      <c r="J62">
        <v>300</v>
      </c>
      <c r="K62" t="s">
        <v>55</v>
      </c>
      <c r="L62" t="s">
        <v>93</v>
      </c>
      <c r="M62">
        <v>51.0739533333333</v>
      </c>
      <c r="N62">
        <v>-7.1929316666666701</v>
      </c>
      <c r="O62">
        <v>20</v>
      </c>
      <c r="P62" t="s">
        <v>63</v>
      </c>
      <c r="Q62">
        <v>10</v>
      </c>
      <c r="R62">
        <v>0.5</v>
      </c>
      <c r="S62">
        <v>4</v>
      </c>
      <c r="T62">
        <v>4</v>
      </c>
      <c r="U62">
        <v>5</v>
      </c>
      <c r="V62" t="s">
        <v>57</v>
      </c>
      <c r="W62" t="s">
        <v>57</v>
      </c>
      <c r="X62" t="s">
        <v>58</v>
      </c>
      <c r="Z62">
        <v>9136.6051556310995</v>
      </c>
      <c r="AA62" s="2">
        <v>2.056712962962963E-2</v>
      </c>
      <c r="AB62" s="46">
        <f t="shared" si="0"/>
        <v>2.0567129629629644E-2</v>
      </c>
    </row>
    <row r="63" spans="1:29" x14ac:dyDescent="0.35">
      <c r="A63" s="1">
        <v>44483</v>
      </c>
      <c r="B63" s="2">
        <v>0.49832175925925926</v>
      </c>
      <c r="C63" t="s">
        <v>86</v>
      </c>
      <c r="D63" t="s">
        <v>60</v>
      </c>
      <c r="E63">
        <v>22</v>
      </c>
      <c r="F63" t="s">
        <v>62</v>
      </c>
      <c r="G63" t="s">
        <v>93</v>
      </c>
      <c r="H63" t="s">
        <v>87</v>
      </c>
      <c r="I63" t="s">
        <v>68</v>
      </c>
      <c r="J63">
        <v>300</v>
      </c>
      <c r="K63" t="s">
        <v>55</v>
      </c>
      <c r="L63" t="s">
        <v>93</v>
      </c>
      <c r="M63">
        <v>50.992049999999999</v>
      </c>
      <c r="N63">
        <v>-7.19225166666667</v>
      </c>
      <c r="O63">
        <v>20</v>
      </c>
      <c r="P63" t="s">
        <v>63</v>
      </c>
      <c r="Q63">
        <v>10</v>
      </c>
      <c r="R63">
        <v>0.5</v>
      </c>
      <c r="S63">
        <v>4</v>
      </c>
      <c r="T63">
        <v>4</v>
      </c>
      <c r="U63">
        <v>5</v>
      </c>
      <c r="V63" t="s">
        <v>57</v>
      </c>
      <c r="W63" t="s">
        <v>57</v>
      </c>
      <c r="X63" t="s">
        <v>58</v>
      </c>
      <c r="Z63">
        <v>9136.6051556310995</v>
      </c>
      <c r="AA63" s="2">
        <v>2.056712962962963E-2</v>
      </c>
      <c r="AB63" s="46" t="str">
        <f t="shared" si="0"/>
        <v/>
      </c>
    </row>
    <row r="64" spans="1:29" x14ac:dyDescent="0.35">
      <c r="A64" s="1">
        <v>44483</v>
      </c>
      <c r="B64" s="2">
        <v>0.56734953703703705</v>
      </c>
      <c r="C64" t="s">
        <v>86</v>
      </c>
      <c r="D64" t="s">
        <v>52</v>
      </c>
      <c r="E64">
        <v>23</v>
      </c>
      <c r="F64" t="s">
        <v>62</v>
      </c>
      <c r="G64" t="s">
        <v>93</v>
      </c>
      <c r="H64" t="s">
        <v>87</v>
      </c>
      <c r="I64" t="s">
        <v>68</v>
      </c>
      <c r="J64">
        <v>300</v>
      </c>
      <c r="K64" t="s">
        <v>55</v>
      </c>
      <c r="L64" t="s">
        <v>93</v>
      </c>
      <c r="M64">
        <v>50.7126466666667</v>
      </c>
      <c r="N64">
        <v>-7.1931366666666703</v>
      </c>
      <c r="O64">
        <v>20</v>
      </c>
      <c r="P64" t="s">
        <v>56</v>
      </c>
      <c r="Q64">
        <v>20</v>
      </c>
      <c r="R64">
        <v>0.5</v>
      </c>
      <c r="S64">
        <v>4</v>
      </c>
      <c r="T64">
        <v>4</v>
      </c>
      <c r="U64">
        <v>3</v>
      </c>
      <c r="V64" t="s">
        <v>57</v>
      </c>
      <c r="W64" t="s">
        <v>57</v>
      </c>
      <c r="X64" t="s">
        <v>61</v>
      </c>
      <c r="Z64">
        <v>13700.8918720816</v>
      </c>
      <c r="AA64" s="2">
        <v>3.0231481481481481E-2</v>
      </c>
      <c r="AB64" s="46">
        <f t="shared" si="0"/>
        <v>3.023148148148147E-2</v>
      </c>
    </row>
    <row r="65" spans="1:28" x14ac:dyDescent="0.35">
      <c r="A65" s="1">
        <v>44483</v>
      </c>
      <c r="B65" s="2">
        <v>0.59758101851851853</v>
      </c>
      <c r="C65" t="s">
        <v>86</v>
      </c>
      <c r="D65" t="s">
        <v>60</v>
      </c>
      <c r="E65">
        <v>23</v>
      </c>
      <c r="F65" t="s">
        <v>62</v>
      </c>
      <c r="G65" t="s">
        <v>93</v>
      </c>
      <c r="H65" t="s">
        <v>87</v>
      </c>
      <c r="I65" t="s">
        <v>68</v>
      </c>
      <c r="J65">
        <v>300</v>
      </c>
      <c r="K65" t="s">
        <v>55</v>
      </c>
      <c r="L65" t="s">
        <v>93</v>
      </c>
      <c r="M65">
        <v>50.589581666666703</v>
      </c>
      <c r="N65">
        <v>-7.1940433333333296</v>
      </c>
      <c r="O65">
        <v>20</v>
      </c>
      <c r="P65" t="s">
        <v>56</v>
      </c>
      <c r="Q65">
        <v>20</v>
      </c>
      <c r="R65">
        <v>0.5</v>
      </c>
      <c r="S65">
        <v>4</v>
      </c>
      <c r="T65">
        <v>4</v>
      </c>
      <c r="U65">
        <v>3</v>
      </c>
      <c r="V65" t="s">
        <v>57</v>
      </c>
      <c r="W65" t="s">
        <v>57</v>
      </c>
      <c r="X65" t="s">
        <v>61</v>
      </c>
      <c r="Z65">
        <v>13700.8918720816</v>
      </c>
      <c r="AA65" s="2">
        <v>3.0231481481481481E-2</v>
      </c>
      <c r="AB65" s="46" t="str">
        <f t="shared" si="0"/>
        <v/>
      </c>
    </row>
    <row r="66" spans="1:28" x14ac:dyDescent="0.35">
      <c r="A66" s="1">
        <v>44483</v>
      </c>
      <c r="B66" s="2">
        <v>0.59900462962962964</v>
      </c>
      <c r="C66" t="s">
        <v>86</v>
      </c>
      <c r="D66" t="s">
        <v>52</v>
      </c>
      <c r="E66">
        <v>24</v>
      </c>
      <c r="F66" t="s">
        <v>62</v>
      </c>
      <c r="G66" t="s">
        <v>93</v>
      </c>
      <c r="H66" t="s">
        <v>87</v>
      </c>
      <c r="I66" t="s">
        <v>67</v>
      </c>
      <c r="J66">
        <v>300</v>
      </c>
      <c r="K66" t="s">
        <v>55</v>
      </c>
      <c r="L66" t="s">
        <v>93</v>
      </c>
      <c r="M66">
        <v>50.587895000000003</v>
      </c>
      <c r="N66">
        <v>-7.1871416666666699</v>
      </c>
      <c r="O66">
        <v>20</v>
      </c>
      <c r="P66" t="s">
        <v>57</v>
      </c>
      <c r="Q66">
        <v>0</v>
      </c>
      <c r="R66">
        <v>0.5</v>
      </c>
      <c r="S66">
        <v>4</v>
      </c>
      <c r="T66">
        <v>4</v>
      </c>
      <c r="U66">
        <v>4</v>
      </c>
      <c r="V66" t="s">
        <v>57</v>
      </c>
      <c r="W66" t="s">
        <v>57</v>
      </c>
      <c r="X66" t="s">
        <v>61</v>
      </c>
      <c r="Z66">
        <v>11719.134379752</v>
      </c>
      <c r="AA66" s="2">
        <v>2.4548611111111115E-2</v>
      </c>
      <c r="AB66" s="46">
        <f t="shared" ref="AB66:AB129" si="1">IF($D66="Stop","",$B67-$B66)</f>
        <v>2.4548611111111174E-2</v>
      </c>
    </row>
    <row r="67" spans="1:28" x14ac:dyDescent="0.35">
      <c r="A67" s="1">
        <v>44483</v>
      </c>
      <c r="B67" s="2">
        <v>0.62355324074074081</v>
      </c>
      <c r="C67" t="s">
        <v>86</v>
      </c>
      <c r="D67" t="s">
        <v>60</v>
      </c>
      <c r="E67">
        <v>24</v>
      </c>
      <c r="F67" t="s">
        <v>62</v>
      </c>
      <c r="G67" t="s">
        <v>93</v>
      </c>
      <c r="H67" t="s">
        <v>87</v>
      </c>
      <c r="I67" t="s">
        <v>67</v>
      </c>
      <c r="J67">
        <v>300</v>
      </c>
      <c r="K67" t="s">
        <v>55</v>
      </c>
      <c r="L67" t="s">
        <v>93</v>
      </c>
      <c r="M67">
        <v>50.585298333333299</v>
      </c>
      <c r="N67">
        <v>-7.0232966666666696</v>
      </c>
      <c r="O67">
        <v>20</v>
      </c>
      <c r="P67" t="s">
        <v>57</v>
      </c>
      <c r="Q67">
        <v>0</v>
      </c>
      <c r="R67">
        <v>0.5</v>
      </c>
      <c r="S67">
        <v>4</v>
      </c>
      <c r="T67">
        <v>4</v>
      </c>
      <c r="U67">
        <v>4</v>
      </c>
      <c r="V67" t="s">
        <v>57</v>
      </c>
      <c r="W67" t="s">
        <v>57</v>
      </c>
      <c r="X67" t="s">
        <v>61</v>
      </c>
      <c r="Z67">
        <v>11719.134379752</v>
      </c>
      <c r="AA67" s="2">
        <v>2.4548611111111115E-2</v>
      </c>
      <c r="AB67" s="46" t="str">
        <f t="shared" si="1"/>
        <v/>
      </c>
    </row>
    <row r="68" spans="1:28" x14ac:dyDescent="0.35">
      <c r="A68" s="1">
        <v>44483</v>
      </c>
      <c r="B68" s="2">
        <v>0.65218750000000003</v>
      </c>
      <c r="C68" t="s">
        <v>86</v>
      </c>
      <c r="D68" t="s">
        <v>52</v>
      </c>
      <c r="E68">
        <v>25</v>
      </c>
      <c r="F68" t="s">
        <v>62</v>
      </c>
      <c r="G68" t="s">
        <v>93</v>
      </c>
      <c r="H68" t="s">
        <v>87</v>
      </c>
      <c r="I68" t="s">
        <v>68</v>
      </c>
      <c r="J68">
        <v>300</v>
      </c>
      <c r="K68" t="s">
        <v>55</v>
      </c>
      <c r="L68" t="s">
        <v>93</v>
      </c>
      <c r="M68">
        <v>50.594978419999997</v>
      </c>
      <c r="N68">
        <v>-6.9819511670000001</v>
      </c>
      <c r="O68">
        <v>20</v>
      </c>
      <c r="P68" t="s">
        <v>57</v>
      </c>
      <c r="Q68">
        <v>0</v>
      </c>
      <c r="R68">
        <v>0.5</v>
      </c>
      <c r="S68">
        <v>4</v>
      </c>
      <c r="T68">
        <v>4</v>
      </c>
      <c r="U68">
        <v>4</v>
      </c>
      <c r="V68" t="s">
        <v>57</v>
      </c>
      <c r="W68" t="s">
        <v>57</v>
      </c>
      <c r="X68" t="s">
        <v>61</v>
      </c>
      <c r="Z68">
        <v>43868.074640971601</v>
      </c>
      <c r="AA68" s="2">
        <v>9.4687499999999994E-2</v>
      </c>
      <c r="AB68" s="46">
        <f t="shared" si="1"/>
        <v>9.4687500000000036E-2</v>
      </c>
    </row>
    <row r="69" spans="1:28" x14ac:dyDescent="0.35">
      <c r="A69" s="1">
        <v>44483</v>
      </c>
      <c r="B69" s="2">
        <v>0.74687500000000007</v>
      </c>
      <c r="C69" t="s">
        <v>86</v>
      </c>
      <c r="D69" t="s">
        <v>60</v>
      </c>
      <c r="E69">
        <v>25</v>
      </c>
      <c r="F69" t="s">
        <v>62</v>
      </c>
      <c r="G69" t="s">
        <v>93</v>
      </c>
      <c r="H69" t="s">
        <v>87</v>
      </c>
      <c r="I69" t="s">
        <v>68</v>
      </c>
      <c r="J69">
        <v>300</v>
      </c>
      <c r="K69" t="s">
        <v>55</v>
      </c>
      <c r="L69" t="s">
        <v>93</v>
      </c>
      <c r="M69">
        <v>50.983291666666702</v>
      </c>
      <c r="N69">
        <v>-6.9844766666666702</v>
      </c>
      <c r="O69">
        <v>20</v>
      </c>
      <c r="P69" t="s">
        <v>57</v>
      </c>
      <c r="Q69">
        <v>0</v>
      </c>
      <c r="R69">
        <v>0.5</v>
      </c>
      <c r="S69">
        <v>4</v>
      </c>
      <c r="T69">
        <v>4</v>
      </c>
      <c r="U69">
        <v>4</v>
      </c>
      <c r="V69" t="s">
        <v>57</v>
      </c>
      <c r="W69" t="s">
        <v>57</v>
      </c>
      <c r="X69" t="s">
        <v>61</v>
      </c>
      <c r="Z69">
        <v>43868.074640971601</v>
      </c>
      <c r="AA69" s="2">
        <v>9.4687499999999994E-2</v>
      </c>
      <c r="AB69" s="46" t="str">
        <f t="shared" si="1"/>
        <v/>
      </c>
    </row>
    <row r="70" spans="1:28" x14ac:dyDescent="0.35">
      <c r="A70" s="1">
        <v>44484</v>
      </c>
      <c r="B70" s="2">
        <v>0.35523148148148148</v>
      </c>
      <c r="C70" t="s">
        <v>86</v>
      </c>
      <c r="D70" t="s">
        <v>52</v>
      </c>
      <c r="E70">
        <v>26</v>
      </c>
      <c r="F70" t="s">
        <v>62</v>
      </c>
      <c r="G70" t="s">
        <v>93</v>
      </c>
      <c r="H70" t="s">
        <v>87</v>
      </c>
      <c r="I70" t="s">
        <v>68</v>
      </c>
      <c r="J70">
        <v>300</v>
      </c>
      <c r="K70" t="s">
        <v>55</v>
      </c>
      <c r="L70" t="s">
        <v>93</v>
      </c>
      <c r="M70">
        <v>51.268533333333302</v>
      </c>
      <c r="N70">
        <v>-6.76823833333333</v>
      </c>
      <c r="O70">
        <v>20</v>
      </c>
      <c r="P70" t="s">
        <v>57</v>
      </c>
      <c r="Q70">
        <v>0</v>
      </c>
      <c r="R70">
        <v>0.25</v>
      </c>
      <c r="S70">
        <v>3</v>
      </c>
      <c r="T70">
        <v>2</v>
      </c>
      <c r="U70">
        <v>5</v>
      </c>
      <c r="V70" t="s">
        <v>57</v>
      </c>
      <c r="W70" t="s">
        <v>57</v>
      </c>
      <c r="X70" t="s">
        <v>58</v>
      </c>
      <c r="Z70">
        <v>33172.079207084003</v>
      </c>
      <c r="AA70" s="2">
        <v>7.013888888888889E-2</v>
      </c>
      <c r="AB70" s="46">
        <f t="shared" si="1"/>
        <v>7.0138888888888917E-2</v>
      </c>
    </row>
    <row r="71" spans="1:28" x14ac:dyDescent="0.35">
      <c r="A71" s="1">
        <v>44484</v>
      </c>
      <c r="B71" s="2">
        <v>0.4253703703703704</v>
      </c>
      <c r="C71" t="s">
        <v>86</v>
      </c>
      <c r="D71" t="s">
        <v>60</v>
      </c>
      <c r="E71">
        <v>26</v>
      </c>
      <c r="F71" t="s">
        <v>62</v>
      </c>
      <c r="G71" t="s">
        <v>93</v>
      </c>
      <c r="H71" t="s">
        <v>87</v>
      </c>
      <c r="I71" t="s">
        <v>68</v>
      </c>
      <c r="J71">
        <v>300</v>
      </c>
      <c r="K71" t="s">
        <v>55</v>
      </c>
      <c r="L71" t="s">
        <v>93</v>
      </c>
      <c r="M71">
        <v>50.970570000000002</v>
      </c>
      <c r="N71">
        <v>-6.7678200000000004</v>
      </c>
      <c r="O71">
        <v>20</v>
      </c>
      <c r="P71" t="s">
        <v>57</v>
      </c>
      <c r="Q71">
        <v>0</v>
      </c>
      <c r="R71">
        <v>0.25</v>
      </c>
      <c r="S71">
        <v>3</v>
      </c>
      <c r="T71">
        <v>2</v>
      </c>
      <c r="U71">
        <v>5</v>
      </c>
      <c r="V71" t="s">
        <v>57</v>
      </c>
      <c r="W71" t="s">
        <v>57</v>
      </c>
      <c r="X71" t="s">
        <v>58</v>
      </c>
      <c r="Z71">
        <v>33172.079207084003</v>
      </c>
      <c r="AA71" s="2">
        <v>7.013888888888889E-2</v>
      </c>
      <c r="AB71" s="46" t="str">
        <f t="shared" si="1"/>
        <v/>
      </c>
    </row>
    <row r="72" spans="1:28" x14ac:dyDescent="0.35">
      <c r="A72" s="1">
        <v>44484</v>
      </c>
      <c r="B72" s="2">
        <v>0.58276620370370369</v>
      </c>
      <c r="C72" t="s">
        <v>86</v>
      </c>
      <c r="D72" t="s">
        <v>52</v>
      </c>
      <c r="E72">
        <v>27</v>
      </c>
      <c r="F72" t="s">
        <v>62</v>
      </c>
      <c r="G72" t="s">
        <v>93</v>
      </c>
      <c r="H72" t="s">
        <v>87</v>
      </c>
      <c r="I72" t="s">
        <v>67</v>
      </c>
      <c r="J72">
        <v>300</v>
      </c>
      <c r="K72" t="s">
        <v>55</v>
      </c>
      <c r="L72" t="s">
        <v>93</v>
      </c>
      <c r="M72">
        <v>50.5844466666667</v>
      </c>
      <c r="N72">
        <v>-6.7642833333333297</v>
      </c>
      <c r="O72">
        <v>20</v>
      </c>
      <c r="P72" t="s">
        <v>57</v>
      </c>
      <c r="Q72">
        <v>0</v>
      </c>
      <c r="R72">
        <v>0.25</v>
      </c>
      <c r="S72">
        <v>2</v>
      </c>
      <c r="T72">
        <v>2</v>
      </c>
      <c r="U72">
        <v>6</v>
      </c>
      <c r="V72" t="s">
        <v>57</v>
      </c>
      <c r="W72" t="s">
        <v>57</v>
      </c>
      <c r="X72" t="s">
        <v>61</v>
      </c>
      <c r="Z72">
        <v>14319.7616269425</v>
      </c>
      <c r="AA72" s="2">
        <v>3.0578703703703702E-2</v>
      </c>
      <c r="AB72" s="46">
        <f t="shared" si="1"/>
        <v>3.0578703703703747E-2</v>
      </c>
    </row>
    <row r="73" spans="1:28" x14ac:dyDescent="0.35">
      <c r="A73" s="1">
        <v>44484</v>
      </c>
      <c r="B73" s="2">
        <v>0.61334490740740744</v>
      </c>
      <c r="C73" t="s">
        <v>86</v>
      </c>
      <c r="D73" t="s">
        <v>60</v>
      </c>
      <c r="E73">
        <v>27</v>
      </c>
      <c r="F73" t="s">
        <v>62</v>
      </c>
      <c r="G73" t="s">
        <v>93</v>
      </c>
      <c r="H73" t="s">
        <v>87</v>
      </c>
      <c r="I73" t="s">
        <v>67</v>
      </c>
      <c r="J73">
        <v>300</v>
      </c>
      <c r="K73" t="s">
        <v>55</v>
      </c>
      <c r="L73" t="s">
        <v>93</v>
      </c>
      <c r="M73">
        <v>50.588583333333297</v>
      </c>
      <c r="N73">
        <v>-6.5618100000000004</v>
      </c>
      <c r="O73">
        <v>20</v>
      </c>
      <c r="P73" t="s">
        <v>57</v>
      </c>
      <c r="Q73">
        <v>0</v>
      </c>
      <c r="R73">
        <v>0.25</v>
      </c>
      <c r="S73">
        <v>2</v>
      </c>
      <c r="T73">
        <v>2</v>
      </c>
      <c r="U73">
        <v>6</v>
      </c>
      <c r="V73" t="s">
        <v>57</v>
      </c>
      <c r="W73" t="s">
        <v>57</v>
      </c>
      <c r="X73" t="s">
        <v>61</v>
      </c>
      <c r="Z73">
        <v>14319.7616269425</v>
      </c>
      <c r="AA73" s="2">
        <v>3.0578703703703702E-2</v>
      </c>
      <c r="AB73" s="46" t="str">
        <f t="shared" si="1"/>
        <v/>
      </c>
    </row>
    <row r="74" spans="1:28" x14ac:dyDescent="0.35">
      <c r="A74" s="1">
        <v>44484</v>
      </c>
      <c r="B74" s="2">
        <v>0.63194444444444442</v>
      </c>
      <c r="C74" t="s">
        <v>86</v>
      </c>
      <c r="D74" t="s">
        <v>52</v>
      </c>
      <c r="E74">
        <v>28</v>
      </c>
      <c r="F74" t="s">
        <v>62</v>
      </c>
      <c r="G74" t="s">
        <v>93</v>
      </c>
      <c r="H74" t="s">
        <v>87</v>
      </c>
      <c r="I74" t="s">
        <v>68</v>
      </c>
      <c r="J74">
        <v>300</v>
      </c>
      <c r="K74" t="s">
        <v>55</v>
      </c>
      <c r="L74" t="s">
        <v>93</v>
      </c>
      <c r="M74">
        <v>50.602370000000001</v>
      </c>
      <c r="N74">
        <v>-6.5555849999999998</v>
      </c>
      <c r="O74">
        <v>20</v>
      </c>
      <c r="P74" t="s">
        <v>57</v>
      </c>
      <c r="Q74">
        <v>0</v>
      </c>
      <c r="R74">
        <v>0.25</v>
      </c>
      <c r="S74">
        <v>2</v>
      </c>
      <c r="T74">
        <v>2</v>
      </c>
      <c r="U74">
        <v>5</v>
      </c>
      <c r="V74" t="s">
        <v>57</v>
      </c>
      <c r="W74" t="s">
        <v>57</v>
      </c>
      <c r="X74" t="s">
        <v>61</v>
      </c>
      <c r="Z74">
        <v>24104.598551299601</v>
      </c>
      <c r="AA74" s="2">
        <v>5.0474537037037033E-2</v>
      </c>
      <c r="AB74" s="46">
        <f t="shared" si="1"/>
        <v>2.8599537037036993E-2</v>
      </c>
    </row>
    <row r="75" spans="1:28" x14ac:dyDescent="0.35">
      <c r="A75" s="1">
        <v>44484</v>
      </c>
      <c r="B75" s="2">
        <v>0.66054398148148141</v>
      </c>
      <c r="C75" t="s">
        <v>86</v>
      </c>
      <c r="D75" t="s">
        <v>59</v>
      </c>
      <c r="E75">
        <v>28</v>
      </c>
      <c r="F75" t="s">
        <v>62</v>
      </c>
      <c r="G75" t="s">
        <v>93</v>
      </c>
      <c r="H75" t="s">
        <v>87</v>
      </c>
      <c r="I75" t="s">
        <v>68</v>
      </c>
      <c r="J75">
        <v>300</v>
      </c>
      <c r="K75" t="s">
        <v>55</v>
      </c>
      <c r="L75" t="s">
        <v>93</v>
      </c>
      <c r="M75">
        <v>50.725493333333297</v>
      </c>
      <c r="N75">
        <v>-6.5573899999999998</v>
      </c>
      <c r="O75">
        <v>20</v>
      </c>
      <c r="P75" t="s">
        <v>57</v>
      </c>
      <c r="Q75">
        <v>0</v>
      </c>
      <c r="R75">
        <v>0.25</v>
      </c>
      <c r="S75">
        <v>1</v>
      </c>
      <c r="T75">
        <v>2</v>
      </c>
      <c r="U75">
        <v>4</v>
      </c>
      <c r="V75" t="s">
        <v>57</v>
      </c>
      <c r="W75" t="s">
        <v>57</v>
      </c>
      <c r="X75" t="s">
        <v>61</v>
      </c>
      <c r="Z75">
        <v>24104.598551299601</v>
      </c>
      <c r="AA75" s="2">
        <v>5.0474537037037033E-2</v>
      </c>
      <c r="AB75" s="46">
        <f t="shared" si="1"/>
        <v>2.1875000000000089E-2</v>
      </c>
    </row>
    <row r="76" spans="1:28" x14ac:dyDescent="0.35">
      <c r="A76" s="1">
        <v>44484</v>
      </c>
      <c r="B76" s="2">
        <v>0.6824189814814815</v>
      </c>
      <c r="C76" t="s">
        <v>86</v>
      </c>
      <c r="D76" t="s">
        <v>60</v>
      </c>
      <c r="E76">
        <v>28</v>
      </c>
      <c r="F76" t="s">
        <v>62</v>
      </c>
      <c r="G76" t="s">
        <v>93</v>
      </c>
      <c r="H76" t="s">
        <v>87</v>
      </c>
      <c r="I76" t="s">
        <v>68</v>
      </c>
      <c r="J76">
        <v>300</v>
      </c>
      <c r="K76" t="s">
        <v>55</v>
      </c>
      <c r="L76" t="s">
        <v>93</v>
      </c>
      <c r="M76">
        <v>50.818874999999998</v>
      </c>
      <c r="N76">
        <v>-6.5590450000000002</v>
      </c>
      <c r="O76">
        <v>20</v>
      </c>
      <c r="P76" t="s">
        <v>57</v>
      </c>
      <c r="Q76">
        <v>0</v>
      </c>
      <c r="R76">
        <v>0.25</v>
      </c>
      <c r="S76">
        <v>1</v>
      </c>
      <c r="T76">
        <v>2</v>
      </c>
      <c r="U76">
        <v>4</v>
      </c>
      <c r="V76" t="s">
        <v>57</v>
      </c>
      <c r="W76" t="s">
        <v>57</v>
      </c>
      <c r="X76" t="s">
        <v>61</v>
      </c>
      <c r="Z76">
        <v>24104.598551299601</v>
      </c>
      <c r="AA76" s="2">
        <v>5.0474537037037033E-2</v>
      </c>
      <c r="AB76" s="46" t="str">
        <f t="shared" si="1"/>
        <v/>
      </c>
    </row>
    <row r="77" spans="1:28" x14ac:dyDescent="0.35">
      <c r="A77" s="1">
        <v>44484</v>
      </c>
      <c r="B77" s="2">
        <v>0.6928009259259259</v>
      </c>
      <c r="C77" t="s">
        <v>86</v>
      </c>
      <c r="D77" t="s">
        <v>52</v>
      </c>
      <c r="E77">
        <v>29</v>
      </c>
      <c r="F77" t="s">
        <v>62</v>
      </c>
      <c r="G77" t="s">
        <v>93</v>
      </c>
      <c r="H77" t="s">
        <v>87</v>
      </c>
      <c r="I77" t="s">
        <v>68</v>
      </c>
      <c r="J77">
        <v>300</v>
      </c>
      <c r="K77" t="s">
        <v>55</v>
      </c>
      <c r="L77" t="s">
        <v>93</v>
      </c>
      <c r="M77">
        <v>50.84939</v>
      </c>
      <c r="N77">
        <v>-6.5576733333333399</v>
      </c>
      <c r="O77">
        <v>20</v>
      </c>
      <c r="P77" t="s">
        <v>57</v>
      </c>
      <c r="Q77">
        <v>0</v>
      </c>
      <c r="R77">
        <v>0.25</v>
      </c>
      <c r="S77">
        <v>1</v>
      </c>
      <c r="T77">
        <v>2</v>
      </c>
      <c r="U77">
        <v>3</v>
      </c>
      <c r="V77" t="s">
        <v>57</v>
      </c>
      <c r="W77" t="s">
        <v>57</v>
      </c>
      <c r="X77" t="s">
        <v>61</v>
      </c>
      <c r="Z77">
        <v>17484.283808432501</v>
      </c>
      <c r="AA77" s="2">
        <v>3.7534722222222219E-2</v>
      </c>
      <c r="AB77" s="46">
        <f t="shared" si="1"/>
        <v>3.7534722222222316E-2</v>
      </c>
    </row>
    <row r="78" spans="1:28" x14ac:dyDescent="0.35">
      <c r="A78" s="1">
        <v>44484</v>
      </c>
      <c r="B78" s="2">
        <v>0.73033564814814822</v>
      </c>
      <c r="C78" t="s">
        <v>86</v>
      </c>
      <c r="D78" t="s">
        <v>60</v>
      </c>
      <c r="E78">
        <v>29</v>
      </c>
      <c r="F78" t="s">
        <v>62</v>
      </c>
      <c r="G78" t="s">
        <v>93</v>
      </c>
      <c r="H78" t="s">
        <v>87</v>
      </c>
      <c r="I78" t="s">
        <v>68</v>
      </c>
      <c r="J78">
        <v>300</v>
      </c>
      <c r="K78" t="s">
        <v>55</v>
      </c>
      <c r="L78" t="s">
        <v>93</v>
      </c>
      <c r="M78">
        <v>51.006439999999998</v>
      </c>
      <c r="N78">
        <v>-6.55735166666667</v>
      </c>
      <c r="O78">
        <v>20</v>
      </c>
      <c r="P78" t="s">
        <v>57</v>
      </c>
      <c r="Q78">
        <v>0</v>
      </c>
      <c r="R78">
        <v>0.25</v>
      </c>
      <c r="S78">
        <v>1</v>
      </c>
      <c r="T78">
        <v>2</v>
      </c>
      <c r="U78">
        <v>3</v>
      </c>
      <c r="V78" t="s">
        <v>57</v>
      </c>
      <c r="W78" t="s">
        <v>57</v>
      </c>
      <c r="X78" t="s">
        <v>61</v>
      </c>
      <c r="Z78">
        <v>17484.283808432501</v>
      </c>
      <c r="AA78" s="2">
        <v>3.7534722222222219E-2</v>
      </c>
      <c r="AB78" s="46" t="str">
        <f t="shared" si="1"/>
        <v/>
      </c>
    </row>
    <row r="79" spans="1:28" x14ac:dyDescent="0.35">
      <c r="A79" s="1">
        <v>44485</v>
      </c>
      <c r="B79" s="2">
        <v>0.37927083333333328</v>
      </c>
      <c r="C79" t="s">
        <v>86</v>
      </c>
      <c r="D79" t="s">
        <v>52</v>
      </c>
      <c r="E79">
        <v>30</v>
      </c>
      <c r="F79" t="s">
        <v>62</v>
      </c>
      <c r="G79" t="s">
        <v>93</v>
      </c>
      <c r="H79" t="s">
        <v>87</v>
      </c>
      <c r="I79" t="s">
        <v>67</v>
      </c>
      <c r="J79">
        <v>300</v>
      </c>
      <c r="K79" t="s">
        <v>55</v>
      </c>
      <c r="L79" t="s">
        <v>93</v>
      </c>
      <c r="M79">
        <v>52.053620000000002</v>
      </c>
      <c r="N79">
        <v>-6.5509983333333297</v>
      </c>
      <c r="O79">
        <v>15</v>
      </c>
      <c r="P79" t="s">
        <v>57</v>
      </c>
      <c r="Q79">
        <v>0</v>
      </c>
      <c r="R79">
        <v>0.5</v>
      </c>
      <c r="S79">
        <v>4</v>
      </c>
      <c r="T79">
        <v>4</v>
      </c>
      <c r="U79">
        <v>7</v>
      </c>
      <c r="V79" t="s">
        <v>57</v>
      </c>
      <c r="W79" t="s">
        <v>57</v>
      </c>
      <c r="X79" t="s">
        <v>61</v>
      </c>
      <c r="Z79">
        <v>14128.6084560079</v>
      </c>
      <c r="AA79" s="2">
        <v>3.1030092592592592E-2</v>
      </c>
      <c r="AB79" s="46">
        <f t="shared" si="1"/>
        <v>3.1030092592592595E-2</v>
      </c>
    </row>
    <row r="80" spans="1:28" x14ac:dyDescent="0.35">
      <c r="A80" s="1">
        <v>44485</v>
      </c>
      <c r="B80" s="2">
        <v>0.41030092592592587</v>
      </c>
      <c r="C80" t="s">
        <v>86</v>
      </c>
      <c r="D80" t="s">
        <v>60</v>
      </c>
      <c r="E80">
        <v>30</v>
      </c>
      <c r="F80" t="s">
        <v>62</v>
      </c>
      <c r="G80" t="s">
        <v>93</v>
      </c>
      <c r="H80" t="s">
        <v>87</v>
      </c>
      <c r="I80" t="s">
        <v>67</v>
      </c>
      <c r="J80">
        <v>300</v>
      </c>
      <c r="K80" t="s">
        <v>55</v>
      </c>
      <c r="L80" t="s">
        <v>93</v>
      </c>
      <c r="M80">
        <v>52.052515</v>
      </c>
      <c r="N80">
        <v>-6.34462833333333</v>
      </c>
      <c r="O80">
        <v>15</v>
      </c>
      <c r="P80" t="s">
        <v>57</v>
      </c>
      <c r="Q80">
        <v>0</v>
      </c>
      <c r="R80">
        <v>0.5</v>
      </c>
      <c r="S80">
        <v>4</v>
      </c>
      <c r="T80">
        <v>4</v>
      </c>
      <c r="U80">
        <v>7</v>
      </c>
      <c r="V80" t="s">
        <v>57</v>
      </c>
      <c r="W80" t="s">
        <v>57</v>
      </c>
      <c r="X80" t="s">
        <v>61</v>
      </c>
      <c r="Z80">
        <v>14128.6084560079</v>
      </c>
      <c r="AA80" s="2">
        <v>3.1030092592592592E-2</v>
      </c>
      <c r="AB80" s="46" t="str">
        <f t="shared" si="1"/>
        <v/>
      </c>
    </row>
    <row r="81" spans="1:29" x14ac:dyDescent="0.35">
      <c r="A81" s="1">
        <v>44485</v>
      </c>
      <c r="B81" s="2">
        <v>0.41111111111111115</v>
      </c>
      <c r="C81" t="s">
        <v>86</v>
      </c>
      <c r="D81" t="s">
        <v>52</v>
      </c>
      <c r="E81">
        <v>31</v>
      </c>
      <c r="F81" t="s">
        <v>62</v>
      </c>
      <c r="G81" t="s">
        <v>93</v>
      </c>
      <c r="H81" t="s">
        <v>87</v>
      </c>
      <c r="I81" t="s">
        <v>68</v>
      </c>
      <c r="J81">
        <v>300</v>
      </c>
      <c r="K81" t="s">
        <v>55</v>
      </c>
      <c r="L81" t="s">
        <v>93</v>
      </c>
      <c r="M81">
        <v>52.051778329999998</v>
      </c>
      <c r="N81">
        <v>-6.3431883329999996</v>
      </c>
      <c r="O81">
        <v>15</v>
      </c>
      <c r="P81" t="s">
        <v>57</v>
      </c>
      <c r="Q81">
        <v>0</v>
      </c>
      <c r="R81">
        <v>0.5</v>
      </c>
      <c r="S81">
        <v>4</v>
      </c>
      <c r="T81">
        <v>5</v>
      </c>
      <c r="U81">
        <v>7</v>
      </c>
      <c r="V81" t="s">
        <v>57</v>
      </c>
      <c r="W81" t="s">
        <v>57</v>
      </c>
      <c r="X81" t="s">
        <v>61</v>
      </c>
      <c r="Z81">
        <v>0</v>
      </c>
      <c r="AA81" s="2">
        <v>0</v>
      </c>
      <c r="AB81" s="46">
        <f t="shared" si="1"/>
        <v>4.9525462962962952E-2</v>
      </c>
      <c r="AC81" s="2">
        <f>AB81</f>
        <v>4.9525462962962952E-2</v>
      </c>
    </row>
    <row r="82" spans="1:29" x14ac:dyDescent="0.35">
      <c r="A82" s="1">
        <v>44485</v>
      </c>
      <c r="B82" s="2">
        <v>0.4606365740740741</v>
      </c>
      <c r="C82" t="s">
        <v>86</v>
      </c>
      <c r="D82" t="s">
        <v>60</v>
      </c>
      <c r="E82">
        <v>31</v>
      </c>
      <c r="F82" t="s">
        <v>62</v>
      </c>
      <c r="G82" t="s">
        <v>93</v>
      </c>
      <c r="H82" t="s">
        <v>87</v>
      </c>
      <c r="I82" t="s">
        <v>68</v>
      </c>
      <c r="J82">
        <v>300</v>
      </c>
      <c r="K82" t="s">
        <v>55</v>
      </c>
      <c r="L82" t="s">
        <v>93</v>
      </c>
      <c r="M82">
        <v>51.841953333333301</v>
      </c>
      <c r="N82">
        <v>-6.3424449999999997</v>
      </c>
      <c r="O82">
        <v>15</v>
      </c>
      <c r="P82" t="s">
        <v>57</v>
      </c>
      <c r="Q82">
        <v>0</v>
      </c>
      <c r="R82">
        <v>0.5</v>
      </c>
      <c r="S82">
        <v>4</v>
      </c>
      <c r="T82">
        <v>4</v>
      </c>
      <c r="U82">
        <v>7</v>
      </c>
      <c r="V82" t="s">
        <v>57</v>
      </c>
      <c r="W82" t="s">
        <v>57</v>
      </c>
      <c r="X82" t="s">
        <v>61</v>
      </c>
      <c r="Z82">
        <v>0</v>
      </c>
      <c r="AA82" s="2">
        <v>0</v>
      </c>
      <c r="AB82" s="46" t="str">
        <f t="shared" si="1"/>
        <v/>
      </c>
    </row>
    <row r="83" spans="1:29" x14ac:dyDescent="0.35">
      <c r="A83" s="1">
        <v>44485</v>
      </c>
      <c r="B83" s="2">
        <v>0.56702546296296297</v>
      </c>
      <c r="C83" t="s">
        <v>86</v>
      </c>
      <c r="D83" t="s">
        <v>52</v>
      </c>
      <c r="E83">
        <v>32</v>
      </c>
      <c r="F83" t="s">
        <v>62</v>
      </c>
      <c r="G83" t="s">
        <v>93</v>
      </c>
      <c r="H83" t="s">
        <v>87</v>
      </c>
      <c r="I83" t="s">
        <v>68</v>
      </c>
      <c r="J83">
        <v>300</v>
      </c>
      <c r="K83" t="s">
        <v>55</v>
      </c>
      <c r="L83" t="s">
        <v>93</v>
      </c>
      <c r="M83">
        <v>51.706466666666699</v>
      </c>
      <c r="N83">
        <v>-6.3387900000000004</v>
      </c>
      <c r="O83">
        <v>15</v>
      </c>
      <c r="P83" t="s">
        <v>57</v>
      </c>
      <c r="Q83">
        <v>0</v>
      </c>
      <c r="R83">
        <v>1</v>
      </c>
      <c r="S83">
        <v>4</v>
      </c>
      <c r="T83">
        <v>4</v>
      </c>
      <c r="U83">
        <v>6</v>
      </c>
      <c r="V83" t="s">
        <v>57</v>
      </c>
      <c r="W83" t="s">
        <v>57</v>
      </c>
      <c r="X83" t="s">
        <v>61</v>
      </c>
      <c r="Z83">
        <v>12839.77913682</v>
      </c>
      <c r="AA83" s="2">
        <v>2.9791666666666664E-2</v>
      </c>
      <c r="AB83" s="46">
        <f t="shared" si="1"/>
        <v>2.9791666666666661E-2</v>
      </c>
    </row>
    <row r="84" spans="1:29" x14ac:dyDescent="0.35">
      <c r="A84" s="1">
        <v>44485</v>
      </c>
      <c r="B84" s="2">
        <v>0.59681712962962963</v>
      </c>
      <c r="C84" t="s">
        <v>86</v>
      </c>
      <c r="D84" t="s">
        <v>60</v>
      </c>
      <c r="E84">
        <v>32</v>
      </c>
      <c r="F84" t="s">
        <v>62</v>
      </c>
      <c r="G84" t="s">
        <v>93</v>
      </c>
      <c r="H84" t="s">
        <v>87</v>
      </c>
      <c r="I84" t="s">
        <v>68</v>
      </c>
      <c r="J84">
        <v>300</v>
      </c>
      <c r="K84" t="s">
        <v>55</v>
      </c>
      <c r="L84" t="s">
        <v>93</v>
      </c>
      <c r="M84">
        <v>51.593400000000003</v>
      </c>
      <c r="N84">
        <v>-6.3395999999999999</v>
      </c>
      <c r="O84">
        <v>15</v>
      </c>
      <c r="P84" t="s">
        <v>57</v>
      </c>
      <c r="Q84">
        <v>0</v>
      </c>
      <c r="R84">
        <v>1</v>
      </c>
      <c r="S84">
        <v>4</v>
      </c>
      <c r="T84">
        <v>4</v>
      </c>
      <c r="U84">
        <v>6</v>
      </c>
      <c r="V84" t="s">
        <v>57</v>
      </c>
      <c r="W84" t="s">
        <v>57</v>
      </c>
      <c r="X84" t="s">
        <v>61</v>
      </c>
      <c r="Z84">
        <v>12839.77913682</v>
      </c>
      <c r="AA84" s="2">
        <v>2.9791666666666664E-2</v>
      </c>
      <c r="AB84" s="46" t="str">
        <f t="shared" si="1"/>
        <v/>
      </c>
    </row>
    <row r="85" spans="1:29" x14ac:dyDescent="0.35">
      <c r="A85" s="1">
        <v>44485</v>
      </c>
      <c r="B85" s="2">
        <v>0.65487268518518515</v>
      </c>
      <c r="C85" t="s">
        <v>86</v>
      </c>
      <c r="D85" t="s">
        <v>52</v>
      </c>
      <c r="E85">
        <v>33</v>
      </c>
      <c r="F85" t="s">
        <v>62</v>
      </c>
      <c r="G85" t="s">
        <v>93</v>
      </c>
      <c r="H85" t="s">
        <v>87</v>
      </c>
      <c r="I85" t="s">
        <v>68</v>
      </c>
      <c r="J85">
        <v>300</v>
      </c>
      <c r="K85" t="s">
        <v>55</v>
      </c>
      <c r="L85" t="s">
        <v>93</v>
      </c>
      <c r="M85">
        <v>51.617420000000003</v>
      </c>
      <c r="N85">
        <v>-6.3407783333333301</v>
      </c>
      <c r="O85">
        <v>15</v>
      </c>
      <c r="P85" t="s">
        <v>57</v>
      </c>
      <c r="Q85">
        <v>0</v>
      </c>
      <c r="R85">
        <v>1</v>
      </c>
      <c r="S85">
        <v>4</v>
      </c>
      <c r="T85">
        <v>5</v>
      </c>
      <c r="U85">
        <v>6</v>
      </c>
      <c r="V85" t="s">
        <v>57</v>
      </c>
      <c r="W85" t="s">
        <v>57</v>
      </c>
      <c r="X85" t="s">
        <v>61</v>
      </c>
      <c r="Z85">
        <v>12024.995703570199</v>
      </c>
      <c r="AA85" s="2">
        <v>2.991898148148148E-2</v>
      </c>
      <c r="AB85" s="46">
        <f t="shared" si="1"/>
        <v>2.9918981481481421E-2</v>
      </c>
    </row>
    <row r="86" spans="1:29" x14ac:dyDescent="0.35">
      <c r="A86" s="1">
        <v>44485</v>
      </c>
      <c r="B86" s="2">
        <v>0.68479166666666658</v>
      </c>
      <c r="C86" t="s">
        <v>86</v>
      </c>
      <c r="D86" t="s">
        <v>60</v>
      </c>
      <c r="E86">
        <v>33</v>
      </c>
      <c r="F86" t="s">
        <v>62</v>
      </c>
      <c r="G86" t="s">
        <v>93</v>
      </c>
      <c r="H86" t="s">
        <v>87</v>
      </c>
      <c r="I86" t="s">
        <v>68</v>
      </c>
      <c r="J86">
        <v>300</v>
      </c>
      <c r="K86" t="s">
        <v>55</v>
      </c>
      <c r="L86" t="s">
        <v>93</v>
      </c>
      <c r="M86">
        <v>51.509408333333297</v>
      </c>
      <c r="N86">
        <v>-6.3415733333333302</v>
      </c>
      <c r="O86">
        <v>15</v>
      </c>
      <c r="P86" t="s">
        <v>57</v>
      </c>
      <c r="Q86">
        <v>0</v>
      </c>
      <c r="R86">
        <v>1</v>
      </c>
      <c r="S86">
        <v>4</v>
      </c>
      <c r="T86">
        <v>5</v>
      </c>
      <c r="U86">
        <v>6</v>
      </c>
      <c r="V86" t="s">
        <v>57</v>
      </c>
      <c r="W86" t="s">
        <v>57</v>
      </c>
      <c r="X86" t="s">
        <v>61</v>
      </c>
      <c r="Y86" t="s">
        <v>88</v>
      </c>
      <c r="Z86">
        <v>12024.995703570199</v>
      </c>
      <c r="AA86" s="2">
        <v>2.991898148148148E-2</v>
      </c>
      <c r="AB86" s="46" t="str">
        <f t="shared" si="1"/>
        <v/>
      </c>
    </row>
    <row r="87" spans="1:29" x14ac:dyDescent="0.35">
      <c r="A87" s="1">
        <v>44485</v>
      </c>
      <c r="B87" s="2">
        <v>0.68480324074074073</v>
      </c>
      <c r="C87" t="s">
        <v>86</v>
      </c>
      <c r="D87" t="s">
        <v>52</v>
      </c>
      <c r="E87">
        <v>330</v>
      </c>
      <c r="F87" t="s">
        <v>62</v>
      </c>
      <c r="G87" t="s">
        <v>93</v>
      </c>
      <c r="H87" t="s">
        <v>87</v>
      </c>
      <c r="I87" t="s">
        <v>68</v>
      </c>
      <c r="J87">
        <v>300</v>
      </c>
      <c r="K87" t="s">
        <v>55</v>
      </c>
      <c r="L87" t="s">
        <v>93</v>
      </c>
      <c r="M87">
        <v>51.509408333333297</v>
      </c>
      <c r="N87">
        <v>-6.3415733333333302</v>
      </c>
      <c r="O87">
        <v>15</v>
      </c>
      <c r="P87" t="s">
        <v>57</v>
      </c>
      <c r="Q87">
        <v>0</v>
      </c>
      <c r="R87">
        <v>1</v>
      </c>
      <c r="S87">
        <v>4</v>
      </c>
      <c r="T87">
        <v>5</v>
      </c>
      <c r="U87">
        <v>6</v>
      </c>
      <c r="V87" t="s">
        <v>57</v>
      </c>
      <c r="W87" t="s">
        <v>57</v>
      </c>
      <c r="X87" t="s">
        <v>61</v>
      </c>
      <c r="Z87">
        <v>0</v>
      </c>
      <c r="AA87" s="2">
        <v>0</v>
      </c>
      <c r="AB87" s="46">
        <f t="shared" si="1"/>
        <v>1.0104166666666692E-2</v>
      </c>
      <c r="AC87" s="2">
        <f>AB87</f>
        <v>1.0104166666666692E-2</v>
      </c>
    </row>
    <row r="88" spans="1:29" x14ac:dyDescent="0.35">
      <c r="A88" s="1">
        <v>44485</v>
      </c>
      <c r="B88" s="2">
        <v>0.69490740740740742</v>
      </c>
      <c r="C88" t="s">
        <v>86</v>
      </c>
      <c r="D88" t="s">
        <v>60</v>
      </c>
      <c r="E88">
        <v>330</v>
      </c>
      <c r="F88" t="s">
        <v>62</v>
      </c>
      <c r="G88" t="s">
        <v>93</v>
      </c>
      <c r="H88" t="s">
        <v>87</v>
      </c>
      <c r="I88" t="s">
        <v>68</v>
      </c>
      <c r="J88">
        <v>300</v>
      </c>
      <c r="K88" t="s">
        <v>55</v>
      </c>
      <c r="L88" t="s">
        <v>93</v>
      </c>
      <c r="M88">
        <v>51.480256666666698</v>
      </c>
      <c r="N88">
        <v>-6.3590533333333301</v>
      </c>
      <c r="O88">
        <v>15</v>
      </c>
      <c r="P88" t="s">
        <v>57</v>
      </c>
      <c r="Q88">
        <v>0</v>
      </c>
      <c r="R88">
        <v>1</v>
      </c>
      <c r="S88">
        <v>4</v>
      </c>
      <c r="T88">
        <v>5</v>
      </c>
      <c r="U88">
        <v>6</v>
      </c>
      <c r="V88" t="s">
        <v>57</v>
      </c>
      <c r="W88" t="s">
        <v>57</v>
      </c>
      <c r="X88" t="s">
        <v>61</v>
      </c>
      <c r="Y88" t="s">
        <v>89</v>
      </c>
      <c r="Z88">
        <v>0</v>
      </c>
      <c r="AA88" s="2">
        <v>0</v>
      </c>
      <c r="AB88" s="46" t="str">
        <f t="shared" si="1"/>
        <v/>
      </c>
    </row>
    <row r="89" spans="1:29" x14ac:dyDescent="0.35">
      <c r="A89" s="1">
        <v>44485</v>
      </c>
      <c r="B89" s="2">
        <v>0.69820601851851849</v>
      </c>
      <c r="C89" t="s">
        <v>86</v>
      </c>
      <c r="D89" t="s">
        <v>52</v>
      </c>
      <c r="E89">
        <v>331</v>
      </c>
      <c r="F89" t="s">
        <v>62</v>
      </c>
      <c r="G89" t="s">
        <v>93</v>
      </c>
      <c r="H89" t="s">
        <v>87</v>
      </c>
      <c r="I89" t="s">
        <v>68</v>
      </c>
      <c r="J89">
        <v>300</v>
      </c>
      <c r="K89" t="s">
        <v>55</v>
      </c>
      <c r="L89" t="s">
        <v>93</v>
      </c>
      <c r="M89">
        <v>51.477561666666702</v>
      </c>
      <c r="N89">
        <v>-6.3415733333333302</v>
      </c>
      <c r="O89">
        <v>15</v>
      </c>
      <c r="P89" t="s">
        <v>57</v>
      </c>
      <c r="Q89">
        <v>0</v>
      </c>
      <c r="R89">
        <v>1</v>
      </c>
      <c r="S89">
        <v>4</v>
      </c>
      <c r="T89">
        <v>5</v>
      </c>
      <c r="U89">
        <v>6</v>
      </c>
      <c r="V89" t="s">
        <v>57</v>
      </c>
      <c r="W89" t="s">
        <v>57</v>
      </c>
      <c r="X89" t="s">
        <v>61</v>
      </c>
      <c r="Y89" t="s">
        <v>90</v>
      </c>
      <c r="Z89">
        <v>9892.7927736620295</v>
      </c>
      <c r="AA89" s="2">
        <v>2.4999999999999998E-2</v>
      </c>
      <c r="AB89" s="46">
        <f t="shared" si="1"/>
        <v>1.1956018518518574E-2</v>
      </c>
    </row>
    <row r="90" spans="1:29" x14ac:dyDescent="0.35">
      <c r="A90" s="1">
        <v>44485</v>
      </c>
      <c r="B90" s="2">
        <v>0.71016203703703706</v>
      </c>
      <c r="C90" t="s">
        <v>86</v>
      </c>
      <c r="D90" t="s">
        <v>59</v>
      </c>
      <c r="E90">
        <v>331</v>
      </c>
      <c r="F90" t="s">
        <v>62</v>
      </c>
      <c r="G90" t="s">
        <v>93</v>
      </c>
      <c r="H90" t="s">
        <v>87</v>
      </c>
      <c r="I90" t="s">
        <v>68</v>
      </c>
      <c r="J90">
        <v>300</v>
      </c>
      <c r="K90" t="s">
        <v>55</v>
      </c>
      <c r="L90" t="s">
        <v>93</v>
      </c>
      <c r="M90">
        <v>51.435760000000002</v>
      </c>
      <c r="N90">
        <v>-6.3403666666666698</v>
      </c>
      <c r="O90">
        <v>15</v>
      </c>
      <c r="P90" t="s">
        <v>57</v>
      </c>
      <c r="Q90">
        <v>0</v>
      </c>
      <c r="R90">
        <v>1.25</v>
      </c>
      <c r="S90">
        <v>5</v>
      </c>
      <c r="T90">
        <v>5</v>
      </c>
      <c r="U90">
        <v>7</v>
      </c>
      <c r="V90" t="s">
        <v>57</v>
      </c>
      <c r="W90" t="s">
        <v>57</v>
      </c>
      <c r="X90" t="s">
        <v>61</v>
      </c>
      <c r="Z90">
        <v>9892.7927736620295</v>
      </c>
      <c r="AA90" s="2">
        <v>2.4999999999999998E-2</v>
      </c>
      <c r="AB90" s="46">
        <f t="shared" si="1"/>
        <v>1.3043981481481448E-2</v>
      </c>
    </row>
    <row r="91" spans="1:29" x14ac:dyDescent="0.35">
      <c r="A91" s="1">
        <v>44485</v>
      </c>
      <c r="B91" s="2">
        <v>0.72320601851851851</v>
      </c>
      <c r="C91" t="s">
        <v>86</v>
      </c>
      <c r="D91" t="s">
        <v>60</v>
      </c>
      <c r="E91">
        <v>331</v>
      </c>
      <c r="F91" t="s">
        <v>62</v>
      </c>
      <c r="G91" t="s">
        <v>93</v>
      </c>
      <c r="H91" t="s">
        <v>87</v>
      </c>
      <c r="I91" t="s">
        <v>68</v>
      </c>
      <c r="J91">
        <v>300</v>
      </c>
      <c r="K91" t="s">
        <v>55</v>
      </c>
      <c r="L91" t="s">
        <v>93</v>
      </c>
      <c r="M91">
        <v>51.3887133333333</v>
      </c>
      <c r="N91">
        <v>-6.3415233333333303</v>
      </c>
      <c r="O91">
        <v>15</v>
      </c>
      <c r="P91" t="s">
        <v>57</v>
      </c>
      <c r="Q91">
        <v>0</v>
      </c>
      <c r="R91">
        <v>1.25</v>
      </c>
      <c r="S91">
        <v>5</v>
      </c>
      <c r="T91">
        <v>5</v>
      </c>
      <c r="U91">
        <v>7</v>
      </c>
      <c r="V91" t="s">
        <v>57</v>
      </c>
      <c r="W91" t="s">
        <v>57</v>
      </c>
      <c r="X91" t="s">
        <v>61</v>
      </c>
      <c r="Z91">
        <v>9892.7927736620295</v>
      </c>
      <c r="AA91" s="2">
        <v>2.4999999999999998E-2</v>
      </c>
      <c r="AB91" s="46" t="str">
        <f t="shared" si="1"/>
        <v/>
      </c>
    </row>
    <row r="92" spans="1:29" x14ac:dyDescent="0.35">
      <c r="A92" s="1">
        <v>44485</v>
      </c>
      <c r="B92" s="2">
        <v>0.72451388888888879</v>
      </c>
      <c r="C92" t="s">
        <v>86</v>
      </c>
      <c r="D92" t="s">
        <v>52</v>
      </c>
      <c r="E92">
        <v>34</v>
      </c>
      <c r="F92" t="s">
        <v>62</v>
      </c>
      <c r="G92" t="s">
        <v>93</v>
      </c>
      <c r="H92" t="s">
        <v>87</v>
      </c>
      <c r="I92" t="s">
        <v>70</v>
      </c>
      <c r="J92">
        <v>300</v>
      </c>
      <c r="K92" t="s">
        <v>55</v>
      </c>
      <c r="L92" t="s">
        <v>93</v>
      </c>
      <c r="M92">
        <v>51.387340000000002</v>
      </c>
      <c r="N92">
        <v>-6.3480516666666702</v>
      </c>
      <c r="O92">
        <v>15</v>
      </c>
      <c r="P92" t="s">
        <v>57</v>
      </c>
      <c r="Q92">
        <v>0</v>
      </c>
      <c r="R92">
        <v>1.25</v>
      </c>
      <c r="S92">
        <v>5</v>
      </c>
      <c r="T92">
        <v>5</v>
      </c>
      <c r="U92">
        <v>7</v>
      </c>
      <c r="V92" t="s">
        <v>57</v>
      </c>
      <c r="W92" t="s">
        <v>57</v>
      </c>
      <c r="X92" t="s">
        <v>61</v>
      </c>
      <c r="Y92" t="s">
        <v>91</v>
      </c>
      <c r="Z92">
        <v>6679.6925837416702</v>
      </c>
      <c r="AA92" s="2">
        <v>1.5856481481481482E-2</v>
      </c>
      <c r="AB92" s="46">
        <f t="shared" si="1"/>
        <v>3.1250000000004885E-4</v>
      </c>
    </row>
    <row r="93" spans="1:29" x14ac:dyDescent="0.35">
      <c r="A93" s="1">
        <v>44485</v>
      </c>
      <c r="B93" s="2">
        <v>0.72482638888888884</v>
      </c>
      <c r="C93" t="s">
        <v>86</v>
      </c>
      <c r="D93" t="s">
        <v>59</v>
      </c>
      <c r="E93">
        <v>34</v>
      </c>
      <c r="F93" t="s">
        <v>62</v>
      </c>
      <c r="G93" t="s">
        <v>93</v>
      </c>
      <c r="H93" t="s">
        <v>87</v>
      </c>
      <c r="I93" t="s">
        <v>70</v>
      </c>
      <c r="J93">
        <v>300</v>
      </c>
      <c r="K93" t="s">
        <v>55</v>
      </c>
      <c r="L93" t="s">
        <v>93</v>
      </c>
      <c r="M93">
        <v>51.387183333333297</v>
      </c>
      <c r="N93">
        <v>-6.34978833333333</v>
      </c>
      <c r="O93">
        <v>15</v>
      </c>
      <c r="P93" t="s">
        <v>57</v>
      </c>
      <c r="Q93">
        <v>0</v>
      </c>
      <c r="R93">
        <v>1.25</v>
      </c>
      <c r="S93">
        <v>5</v>
      </c>
      <c r="T93">
        <v>5</v>
      </c>
      <c r="U93">
        <v>8</v>
      </c>
      <c r="V93" t="s">
        <v>57</v>
      </c>
      <c r="W93" t="s">
        <v>57</v>
      </c>
      <c r="X93" t="s">
        <v>61</v>
      </c>
      <c r="Z93">
        <v>6679.6925837416702</v>
      </c>
      <c r="AA93" s="2">
        <v>1.5856481481481482E-2</v>
      </c>
      <c r="AB93" s="46">
        <f t="shared" si="1"/>
        <v>1.5543981481481506E-2</v>
      </c>
    </row>
    <row r="94" spans="1:29" x14ac:dyDescent="0.35">
      <c r="A94" s="1">
        <v>44485</v>
      </c>
      <c r="B94" s="2">
        <v>0.74037037037037035</v>
      </c>
      <c r="C94" t="s">
        <v>86</v>
      </c>
      <c r="D94" t="s">
        <v>60</v>
      </c>
      <c r="E94">
        <v>34</v>
      </c>
      <c r="F94" t="s">
        <v>62</v>
      </c>
      <c r="G94" t="s">
        <v>93</v>
      </c>
      <c r="H94" t="s">
        <v>87</v>
      </c>
      <c r="I94" t="s">
        <v>70</v>
      </c>
      <c r="J94">
        <v>300</v>
      </c>
      <c r="K94" t="s">
        <v>55</v>
      </c>
      <c r="L94" t="s">
        <v>93</v>
      </c>
      <c r="M94">
        <v>51.376674999999999</v>
      </c>
      <c r="N94">
        <v>-6.4426533333333298</v>
      </c>
      <c r="O94">
        <v>15</v>
      </c>
      <c r="P94" t="s">
        <v>57</v>
      </c>
      <c r="Q94">
        <v>0</v>
      </c>
      <c r="R94">
        <v>1.25</v>
      </c>
      <c r="S94">
        <v>5</v>
      </c>
      <c r="T94">
        <v>5</v>
      </c>
      <c r="U94">
        <v>8</v>
      </c>
      <c r="V94" t="s">
        <v>57</v>
      </c>
      <c r="W94" t="s">
        <v>57</v>
      </c>
      <c r="X94" t="s">
        <v>61</v>
      </c>
      <c r="Z94">
        <v>6679.6925837416702</v>
      </c>
      <c r="AA94" s="2">
        <v>1.5856481481481482E-2</v>
      </c>
      <c r="AB94" s="46" t="str">
        <f t="shared" si="1"/>
        <v/>
      </c>
    </row>
    <row r="95" spans="1:29" x14ac:dyDescent="0.35">
      <c r="A95" s="1">
        <v>44486</v>
      </c>
      <c r="B95" s="2">
        <v>0.38092592592592589</v>
      </c>
      <c r="C95" t="s">
        <v>86</v>
      </c>
      <c r="D95" t="s">
        <v>52</v>
      </c>
      <c r="E95">
        <v>35</v>
      </c>
      <c r="F95" t="s">
        <v>62</v>
      </c>
      <c r="G95" t="s">
        <v>93</v>
      </c>
      <c r="H95" t="s">
        <v>87</v>
      </c>
      <c r="I95" t="s">
        <v>68</v>
      </c>
      <c r="J95">
        <v>300</v>
      </c>
      <c r="K95" t="s">
        <v>55</v>
      </c>
      <c r="L95" t="s">
        <v>93</v>
      </c>
      <c r="M95">
        <v>51.907056666666698</v>
      </c>
      <c r="N95">
        <v>-6.13049</v>
      </c>
      <c r="O95">
        <v>4</v>
      </c>
      <c r="P95" t="s">
        <v>57</v>
      </c>
      <c r="Q95">
        <v>0</v>
      </c>
      <c r="R95">
        <v>1.25</v>
      </c>
      <c r="S95">
        <v>5</v>
      </c>
      <c r="T95">
        <v>5</v>
      </c>
      <c r="U95">
        <v>8</v>
      </c>
      <c r="V95" t="s">
        <v>64</v>
      </c>
      <c r="W95" t="s">
        <v>73</v>
      </c>
      <c r="X95" t="s">
        <v>61</v>
      </c>
      <c r="Z95">
        <v>12596.1182774112</v>
      </c>
      <c r="AA95" s="2">
        <v>2.6099537037037036E-2</v>
      </c>
      <c r="AB95" s="46">
        <f t="shared" si="1"/>
        <v>2.6099537037037102E-2</v>
      </c>
    </row>
    <row r="96" spans="1:29" x14ac:dyDescent="0.35">
      <c r="A96" s="1">
        <v>44486</v>
      </c>
      <c r="B96" s="2">
        <v>0.40702546296296299</v>
      </c>
      <c r="C96" t="s">
        <v>86</v>
      </c>
      <c r="D96" t="s">
        <v>60</v>
      </c>
      <c r="E96">
        <v>35</v>
      </c>
      <c r="F96" t="s">
        <v>62</v>
      </c>
      <c r="G96" t="s">
        <v>93</v>
      </c>
      <c r="H96" t="s">
        <v>87</v>
      </c>
      <c r="I96" t="s">
        <v>68</v>
      </c>
      <c r="J96">
        <v>300</v>
      </c>
      <c r="K96" t="s">
        <v>55</v>
      </c>
      <c r="L96" t="s">
        <v>93</v>
      </c>
      <c r="M96">
        <v>52.020196666666699</v>
      </c>
      <c r="N96">
        <v>-6.1293499999999996</v>
      </c>
      <c r="O96">
        <v>4</v>
      </c>
      <c r="P96" t="s">
        <v>57</v>
      </c>
      <c r="Q96">
        <v>0</v>
      </c>
      <c r="R96">
        <v>1.25</v>
      </c>
      <c r="S96">
        <v>5</v>
      </c>
      <c r="T96">
        <v>5</v>
      </c>
      <c r="U96">
        <v>8</v>
      </c>
      <c r="V96" t="s">
        <v>64</v>
      </c>
      <c r="W96" t="s">
        <v>73</v>
      </c>
      <c r="X96" t="s">
        <v>61</v>
      </c>
      <c r="Z96">
        <v>12596.1182774112</v>
      </c>
      <c r="AA96" s="2">
        <v>2.6099537037037036E-2</v>
      </c>
      <c r="AB96" s="46" t="str">
        <f t="shared" si="1"/>
        <v/>
      </c>
    </row>
    <row r="97" spans="1:28" x14ac:dyDescent="0.35">
      <c r="A97" s="1">
        <v>44486</v>
      </c>
      <c r="B97" s="2">
        <v>0.40777777777777779</v>
      </c>
      <c r="C97" t="s">
        <v>86</v>
      </c>
      <c r="D97" t="s">
        <v>52</v>
      </c>
      <c r="E97">
        <v>36</v>
      </c>
      <c r="F97" t="s">
        <v>62</v>
      </c>
      <c r="G97" t="s">
        <v>93</v>
      </c>
      <c r="H97" t="s">
        <v>87</v>
      </c>
      <c r="I97" t="s">
        <v>67</v>
      </c>
      <c r="J97">
        <v>300</v>
      </c>
      <c r="K97" t="s">
        <v>55</v>
      </c>
      <c r="L97" t="s">
        <v>93</v>
      </c>
      <c r="M97">
        <v>52.022081666666701</v>
      </c>
      <c r="N97">
        <v>-6.1260016666666699</v>
      </c>
      <c r="O97">
        <v>4</v>
      </c>
      <c r="P97" t="s">
        <v>57</v>
      </c>
      <c r="Q97">
        <v>0</v>
      </c>
      <c r="R97">
        <v>1.25</v>
      </c>
      <c r="S97">
        <v>5</v>
      </c>
      <c r="T97">
        <v>5</v>
      </c>
      <c r="U97">
        <v>8</v>
      </c>
      <c r="V97" t="s">
        <v>64</v>
      </c>
      <c r="W97" t="s">
        <v>73</v>
      </c>
      <c r="X97" t="s">
        <v>61</v>
      </c>
      <c r="Z97">
        <v>8228.0850193009101</v>
      </c>
      <c r="AA97" s="2">
        <v>1.7384259259259262E-2</v>
      </c>
      <c r="AB97" s="46">
        <f t="shared" si="1"/>
        <v>1.7384259259259238E-2</v>
      </c>
    </row>
    <row r="98" spans="1:28" x14ac:dyDescent="0.35">
      <c r="A98" s="1">
        <v>44486</v>
      </c>
      <c r="B98" s="2">
        <v>0.42516203703703703</v>
      </c>
      <c r="C98" t="s">
        <v>86</v>
      </c>
      <c r="D98" t="s">
        <v>60</v>
      </c>
      <c r="E98">
        <v>36</v>
      </c>
      <c r="F98" t="s">
        <v>62</v>
      </c>
      <c r="G98" t="s">
        <v>93</v>
      </c>
      <c r="H98" t="s">
        <v>87</v>
      </c>
      <c r="I98" t="s">
        <v>67</v>
      </c>
      <c r="J98">
        <v>300</v>
      </c>
      <c r="K98" t="s">
        <v>55</v>
      </c>
      <c r="L98" t="s">
        <v>93</v>
      </c>
      <c r="M98">
        <v>52.063913333333304</v>
      </c>
      <c r="N98">
        <v>-6.0269399999999997</v>
      </c>
      <c r="O98">
        <v>4</v>
      </c>
      <c r="P98" t="s">
        <v>57</v>
      </c>
      <c r="Q98">
        <v>0</v>
      </c>
      <c r="R98">
        <v>1.25</v>
      </c>
      <c r="S98">
        <v>5</v>
      </c>
      <c r="T98">
        <v>5</v>
      </c>
      <c r="U98">
        <v>8</v>
      </c>
      <c r="V98" t="s">
        <v>64</v>
      </c>
      <c r="W98" t="s">
        <v>73</v>
      </c>
      <c r="X98" t="s">
        <v>61</v>
      </c>
      <c r="Z98">
        <v>8228.0850193009101</v>
      </c>
      <c r="AA98" s="2">
        <v>1.7384259259259262E-2</v>
      </c>
      <c r="AB98" s="46" t="str">
        <f t="shared" si="1"/>
        <v/>
      </c>
    </row>
    <row r="99" spans="1:28" x14ac:dyDescent="0.35">
      <c r="A99" s="1">
        <v>44486</v>
      </c>
      <c r="B99" s="2">
        <v>0.42770833333333336</v>
      </c>
      <c r="C99" t="s">
        <v>86</v>
      </c>
      <c r="D99" t="s">
        <v>52</v>
      </c>
      <c r="E99">
        <v>37</v>
      </c>
      <c r="F99" t="s">
        <v>62</v>
      </c>
      <c r="G99" t="s">
        <v>93</v>
      </c>
      <c r="H99" t="s">
        <v>87</v>
      </c>
      <c r="I99" t="s">
        <v>68</v>
      </c>
      <c r="J99">
        <v>300</v>
      </c>
      <c r="K99" t="s">
        <v>55</v>
      </c>
      <c r="L99" t="s">
        <v>93</v>
      </c>
      <c r="M99">
        <v>52.0571816666667</v>
      </c>
      <c r="N99">
        <v>-6.0215483333333299</v>
      </c>
      <c r="O99">
        <v>4</v>
      </c>
      <c r="P99" t="s">
        <v>57</v>
      </c>
      <c r="Q99">
        <v>0</v>
      </c>
      <c r="R99">
        <v>1.25</v>
      </c>
      <c r="S99">
        <v>5</v>
      </c>
      <c r="T99">
        <v>5</v>
      </c>
      <c r="U99">
        <v>8</v>
      </c>
      <c r="V99" t="s">
        <v>64</v>
      </c>
      <c r="W99" t="s">
        <v>73</v>
      </c>
      <c r="X99" t="s">
        <v>61</v>
      </c>
      <c r="Z99">
        <v>22347.0904481205</v>
      </c>
      <c r="AA99" s="2">
        <v>5.2372685185185182E-2</v>
      </c>
      <c r="AB99" s="46">
        <f t="shared" si="1"/>
        <v>5.2372685185185175E-2</v>
      </c>
    </row>
    <row r="100" spans="1:28" x14ac:dyDescent="0.35">
      <c r="A100" s="1">
        <v>44486</v>
      </c>
      <c r="B100" s="2">
        <v>0.48008101851851853</v>
      </c>
      <c r="C100" t="s">
        <v>86</v>
      </c>
      <c r="D100" t="s">
        <v>60</v>
      </c>
      <c r="E100">
        <v>37</v>
      </c>
      <c r="F100" t="s">
        <v>62</v>
      </c>
      <c r="G100" t="s">
        <v>93</v>
      </c>
      <c r="H100" t="s">
        <v>87</v>
      </c>
      <c r="I100" t="s">
        <v>68</v>
      </c>
      <c r="J100">
        <v>300</v>
      </c>
      <c r="K100" t="s">
        <v>55</v>
      </c>
      <c r="L100" t="s">
        <v>93</v>
      </c>
      <c r="M100">
        <v>51.856453333333299</v>
      </c>
      <c r="N100">
        <v>-6.0226816666666698</v>
      </c>
      <c r="O100">
        <v>4</v>
      </c>
      <c r="P100" t="s">
        <v>57</v>
      </c>
      <c r="Q100">
        <v>0</v>
      </c>
      <c r="R100">
        <v>1.25</v>
      </c>
      <c r="S100">
        <v>5</v>
      </c>
      <c r="T100">
        <v>5</v>
      </c>
      <c r="U100">
        <v>8</v>
      </c>
      <c r="V100" t="s">
        <v>64</v>
      </c>
      <c r="W100" t="s">
        <v>73</v>
      </c>
      <c r="X100" t="s">
        <v>61</v>
      </c>
      <c r="Z100">
        <v>22347.0904481205</v>
      </c>
      <c r="AA100" s="2">
        <v>5.2372685185185182E-2</v>
      </c>
      <c r="AB100" s="46" t="str">
        <f t="shared" si="1"/>
        <v/>
      </c>
    </row>
    <row r="101" spans="1:28" x14ac:dyDescent="0.35">
      <c r="A101" s="1">
        <v>44487</v>
      </c>
      <c r="B101" s="2">
        <v>0.42479166666666668</v>
      </c>
      <c r="C101" t="s">
        <v>86</v>
      </c>
      <c r="D101" t="s">
        <v>52</v>
      </c>
      <c r="E101">
        <v>38</v>
      </c>
      <c r="F101" t="s">
        <v>62</v>
      </c>
      <c r="G101" t="s">
        <v>93</v>
      </c>
      <c r="H101" t="s">
        <v>87</v>
      </c>
      <c r="I101" t="s">
        <v>54</v>
      </c>
      <c r="J101">
        <v>300</v>
      </c>
      <c r="K101" t="s">
        <v>55</v>
      </c>
      <c r="L101" t="s">
        <v>93</v>
      </c>
      <c r="M101">
        <v>51.880653333333299</v>
      </c>
      <c r="N101">
        <v>-6.7464033333333298</v>
      </c>
      <c r="O101">
        <v>2</v>
      </c>
      <c r="P101" t="s">
        <v>57</v>
      </c>
      <c r="Q101">
        <v>0</v>
      </c>
      <c r="R101">
        <v>1.5</v>
      </c>
      <c r="S101">
        <v>5</v>
      </c>
      <c r="T101">
        <v>6</v>
      </c>
      <c r="U101">
        <v>8</v>
      </c>
      <c r="V101" t="s">
        <v>64</v>
      </c>
      <c r="W101" t="s">
        <v>72</v>
      </c>
      <c r="X101" t="s">
        <v>61</v>
      </c>
      <c r="Z101">
        <v>27322.593582451402</v>
      </c>
      <c r="AA101" s="2">
        <v>5.876157407407407E-2</v>
      </c>
      <c r="AB101" s="46">
        <f t="shared" si="1"/>
        <v>8.113425925925899E-3</v>
      </c>
    </row>
    <row r="102" spans="1:28" x14ac:dyDescent="0.35">
      <c r="A102" s="1">
        <v>44487</v>
      </c>
      <c r="B102" s="2">
        <v>0.43290509259259258</v>
      </c>
      <c r="C102" t="s">
        <v>86</v>
      </c>
      <c r="D102" t="s">
        <v>59</v>
      </c>
      <c r="E102">
        <v>38</v>
      </c>
      <c r="F102" t="s">
        <v>62</v>
      </c>
      <c r="G102" t="s">
        <v>93</v>
      </c>
      <c r="H102" t="s">
        <v>87</v>
      </c>
      <c r="I102" t="s">
        <v>54</v>
      </c>
      <c r="J102">
        <v>300</v>
      </c>
      <c r="K102" t="s">
        <v>55</v>
      </c>
      <c r="L102" t="s">
        <v>93</v>
      </c>
      <c r="M102">
        <v>51.909194999999997</v>
      </c>
      <c r="N102">
        <v>-6.77450666666667</v>
      </c>
      <c r="O102">
        <v>1</v>
      </c>
      <c r="P102" t="s">
        <v>57</v>
      </c>
      <c r="Q102">
        <v>0</v>
      </c>
      <c r="R102">
        <v>1.5</v>
      </c>
      <c r="S102">
        <v>5</v>
      </c>
      <c r="T102">
        <v>6</v>
      </c>
      <c r="U102">
        <v>8</v>
      </c>
      <c r="V102" t="s">
        <v>64</v>
      </c>
      <c r="W102" t="s">
        <v>72</v>
      </c>
      <c r="X102" t="s">
        <v>61</v>
      </c>
      <c r="Z102">
        <v>27322.593582451402</v>
      </c>
      <c r="AA102" s="2">
        <v>5.876157407407407E-2</v>
      </c>
      <c r="AB102" s="46">
        <f t="shared" si="1"/>
        <v>5.0648148148148164E-2</v>
      </c>
    </row>
    <row r="103" spans="1:28" x14ac:dyDescent="0.35">
      <c r="A103" s="1">
        <v>44487</v>
      </c>
      <c r="B103" s="2">
        <v>0.48355324074074074</v>
      </c>
      <c r="C103" t="s">
        <v>86</v>
      </c>
      <c r="D103" t="s">
        <v>60</v>
      </c>
      <c r="E103">
        <v>38</v>
      </c>
      <c r="F103" t="s">
        <v>62</v>
      </c>
      <c r="G103" t="s">
        <v>93</v>
      </c>
      <c r="H103" t="s">
        <v>87</v>
      </c>
      <c r="I103" t="s">
        <v>54</v>
      </c>
      <c r="J103">
        <v>300</v>
      </c>
      <c r="K103" t="s">
        <v>55</v>
      </c>
      <c r="L103" t="s">
        <v>93</v>
      </c>
      <c r="M103">
        <v>52.0860633333333</v>
      </c>
      <c r="N103">
        <v>-6.9377783333333296</v>
      </c>
      <c r="O103">
        <v>1</v>
      </c>
      <c r="P103" t="s">
        <v>57</v>
      </c>
      <c r="Q103">
        <v>0</v>
      </c>
      <c r="R103">
        <v>1.5</v>
      </c>
      <c r="S103">
        <v>5</v>
      </c>
      <c r="T103">
        <v>6</v>
      </c>
      <c r="U103">
        <v>8</v>
      </c>
      <c r="V103" t="s">
        <v>64</v>
      </c>
      <c r="W103" t="s">
        <v>72</v>
      </c>
      <c r="X103" t="s">
        <v>61</v>
      </c>
      <c r="Z103">
        <v>27322.593582451402</v>
      </c>
      <c r="AA103" s="2">
        <v>5.876157407407407E-2</v>
      </c>
      <c r="AB103" s="46" t="str">
        <f t="shared" si="1"/>
        <v/>
      </c>
    </row>
    <row r="104" spans="1:28" x14ac:dyDescent="0.35">
      <c r="A104" s="1">
        <v>44487</v>
      </c>
      <c r="B104" s="2">
        <v>0.61490740740740735</v>
      </c>
      <c r="C104" t="s">
        <v>86</v>
      </c>
      <c r="D104" t="s">
        <v>52</v>
      </c>
      <c r="E104">
        <v>39</v>
      </c>
      <c r="F104" t="s">
        <v>62</v>
      </c>
      <c r="G104" t="s">
        <v>93</v>
      </c>
      <c r="H104" t="s">
        <v>87</v>
      </c>
      <c r="I104" t="s">
        <v>54</v>
      </c>
      <c r="J104">
        <v>300</v>
      </c>
      <c r="K104" t="s">
        <v>55</v>
      </c>
      <c r="L104" t="s">
        <v>93</v>
      </c>
      <c r="M104">
        <v>52.0820966666667</v>
      </c>
      <c r="N104">
        <v>-6.8842383333333297</v>
      </c>
      <c r="O104">
        <v>1</v>
      </c>
      <c r="P104" t="s">
        <v>57</v>
      </c>
      <c r="Q104">
        <v>0</v>
      </c>
      <c r="R104">
        <v>1.5</v>
      </c>
      <c r="S104">
        <v>5</v>
      </c>
      <c r="T104">
        <v>4</v>
      </c>
      <c r="U104">
        <v>8</v>
      </c>
      <c r="V104" t="s">
        <v>64</v>
      </c>
      <c r="W104" t="s">
        <v>72</v>
      </c>
      <c r="X104" t="s">
        <v>61</v>
      </c>
      <c r="Z104">
        <v>12130.145948252401</v>
      </c>
      <c r="AA104" s="2">
        <v>3.8229166666666668E-2</v>
      </c>
      <c r="AB104" s="46">
        <f t="shared" si="1"/>
        <v>3.8229166666666758E-2</v>
      </c>
    </row>
    <row r="105" spans="1:28" x14ac:dyDescent="0.35">
      <c r="A105" s="1">
        <v>44487</v>
      </c>
      <c r="B105" s="2">
        <v>0.65313657407407411</v>
      </c>
      <c r="C105" t="s">
        <v>86</v>
      </c>
      <c r="D105" t="s">
        <v>60</v>
      </c>
      <c r="E105">
        <v>39</v>
      </c>
      <c r="F105" t="s">
        <v>62</v>
      </c>
      <c r="G105" t="s">
        <v>93</v>
      </c>
      <c r="H105" t="s">
        <v>87</v>
      </c>
      <c r="I105" t="s">
        <v>54</v>
      </c>
      <c r="J105">
        <v>300</v>
      </c>
      <c r="K105" t="s">
        <v>55</v>
      </c>
      <c r="L105" t="s">
        <v>93</v>
      </c>
      <c r="M105">
        <v>52.060070000000003</v>
      </c>
      <c r="N105">
        <v>-6.7108249999999998</v>
      </c>
      <c r="O105">
        <v>1</v>
      </c>
      <c r="P105" t="s">
        <v>57</v>
      </c>
      <c r="Q105">
        <v>0</v>
      </c>
      <c r="R105">
        <v>1.5</v>
      </c>
      <c r="S105">
        <v>5</v>
      </c>
      <c r="T105">
        <v>4</v>
      </c>
      <c r="U105">
        <v>8</v>
      </c>
      <c r="V105" t="s">
        <v>64</v>
      </c>
      <c r="W105" t="s">
        <v>72</v>
      </c>
      <c r="X105" t="s">
        <v>61</v>
      </c>
      <c r="Z105">
        <v>12130.145948252401</v>
      </c>
      <c r="AA105" s="2">
        <v>3.8229166666666668E-2</v>
      </c>
      <c r="AB105" s="46" t="str">
        <f t="shared" si="1"/>
        <v/>
      </c>
    </row>
    <row r="106" spans="1:28" x14ac:dyDescent="0.35">
      <c r="A106" s="1">
        <v>44487</v>
      </c>
      <c r="B106" s="2">
        <v>0.65424768518518517</v>
      </c>
      <c r="C106" t="s">
        <v>86</v>
      </c>
      <c r="D106" t="s">
        <v>52</v>
      </c>
      <c r="E106">
        <v>40</v>
      </c>
      <c r="F106" t="s">
        <v>62</v>
      </c>
      <c r="G106" t="s">
        <v>93</v>
      </c>
      <c r="H106" t="s">
        <v>87</v>
      </c>
      <c r="I106" t="s">
        <v>70</v>
      </c>
      <c r="J106">
        <v>300</v>
      </c>
      <c r="K106" t="s">
        <v>55</v>
      </c>
      <c r="L106" t="s">
        <v>93</v>
      </c>
      <c r="M106">
        <v>52.064010000000003</v>
      </c>
      <c r="N106">
        <v>-6.7109500000000004</v>
      </c>
      <c r="O106">
        <v>1</v>
      </c>
      <c r="P106" t="s">
        <v>57</v>
      </c>
      <c r="Q106">
        <v>0</v>
      </c>
      <c r="R106">
        <v>1.5</v>
      </c>
      <c r="S106">
        <v>5</v>
      </c>
      <c r="T106">
        <v>4</v>
      </c>
      <c r="U106">
        <v>8</v>
      </c>
      <c r="V106" t="s">
        <v>64</v>
      </c>
      <c r="W106" t="s">
        <v>72</v>
      </c>
      <c r="X106" t="s">
        <v>61</v>
      </c>
      <c r="Z106">
        <v>8890.3427393057209</v>
      </c>
      <c r="AA106" s="2">
        <v>1.9884259259259258E-2</v>
      </c>
      <c r="AB106" s="46">
        <f t="shared" si="1"/>
        <v>1.9884259259259296E-2</v>
      </c>
    </row>
    <row r="107" spans="1:28" x14ac:dyDescent="0.35">
      <c r="A107" s="1">
        <v>44487</v>
      </c>
      <c r="B107" s="2">
        <v>0.67413194444444446</v>
      </c>
      <c r="C107" t="s">
        <v>86</v>
      </c>
      <c r="D107" t="s">
        <v>60</v>
      </c>
      <c r="E107">
        <v>40</v>
      </c>
      <c r="F107" t="s">
        <v>62</v>
      </c>
      <c r="G107" t="s">
        <v>93</v>
      </c>
      <c r="H107" t="s">
        <v>87</v>
      </c>
      <c r="I107" t="s">
        <v>70</v>
      </c>
      <c r="J107">
        <v>300</v>
      </c>
      <c r="K107" t="s">
        <v>55</v>
      </c>
      <c r="L107" t="s">
        <v>93</v>
      </c>
      <c r="M107">
        <v>52.143864999999998</v>
      </c>
      <c r="N107">
        <v>-6.7116766666666701</v>
      </c>
      <c r="O107">
        <v>1</v>
      </c>
      <c r="P107" t="s">
        <v>57</v>
      </c>
      <c r="Q107">
        <v>0</v>
      </c>
      <c r="R107">
        <v>1.5</v>
      </c>
      <c r="S107">
        <v>5</v>
      </c>
      <c r="T107">
        <v>4</v>
      </c>
      <c r="U107">
        <v>8</v>
      </c>
      <c r="V107" t="s">
        <v>64</v>
      </c>
      <c r="W107" t="s">
        <v>72</v>
      </c>
      <c r="X107" t="s">
        <v>61</v>
      </c>
      <c r="Z107">
        <v>8890.3427393057209</v>
      </c>
      <c r="AA107" s="2">
        <v>1.9884259259259258E-2</v>
      </c>
      <c r="AB107" s="46" t="str">
        <f t="shared" si="1"/>
        <v/>
      </c>
    </row>
    <row r="108" spans="1:28" x14ac:dyDescent="0.35">
      <c r="A108" s="1">
        <v>44487</v>
      </c>
      <c r="B108" s="2">
        <v>0.67487268518518517</v>
      </c>
      <c r="C108" t="s">
        <v>86</v>
      </c>
      <c r="D108" t="s">
        <v>52</v>
      </c>
      <c r="E108">
        <v>41</v>
      </c>
      <c r="F108" t="s">
        <v>62</v>
      </c>
      <c r="G108" t="s">
        <v>93</v>
      </c>
      <c r="H108" t="s">
        <v>87</v>
      </c>
      <c r="I108" t="s">
        <v>70</v>
      </c>
      <c r="J108">
        <v>300</v>
      </c>
      <c r="K108" t="s">
        <v>55</v>
      </c>
      <c r="L108" t="s">
        <v>93</v>
      </c>
      <c r="M108">
        <v>52.146738333333303</v>
      </c>
      <c r="N108">
        <v>-6.7113483333333299</v>
      </c>
      <c r="O108">
        <v>1</v>
      </c>
      <c r="P108" t="s">
        <v>57</v>
      </c>
      <c r="Q108">
        <v>0</v>
      </c>
      <c r="R108">
        <v>1.5</v>
      </c>
      <c r="S108">
        <v>5</v>
      </c>
      <c r="T108">
        <v>4</v>
      </c>
      <c r="U108">
        <v>8</v>
      </c>
      <c r="V108" t="s">
        <v>64</v>
      </c>
      <c r="W108" t="s">
        <v>72</v>
      </c>
      <c r="X108" t="s">
        <v>61</v>
      </c>
      <c r="Z108">
        <v>2318.9179296357102</v>
      </c>
      <c r="AA108" s="2">
        <v>6.4351851851851861E-3</v>
      </c>
      <c r="AB108" s="46">
        <f t="shared" si="1"/>
        <v>6.4351851851851549E-3</v>
      </c>
    </row>
    <row r="109" spans="1:28" x14ac:dyDescent="0.35">
      <c r="A109" s="1">
        <v>44487</v>
      </c>
      <c r="B109" s="2">
        <v>0.68130787037037033</v>
      </c>
      <c r="C109" t="s">
        <v>86</v>
      </c>
      <c r="D109" t="s">
        <v>60</v>
      </c>
      <c r="E109">
        <v>41</v>
      </c>
      <c r="F109" t="s">
        <v>62</v>
      </c>
      <c r="G109" t="s">
        <v>93</v>
      </c>
      <c r="H109" t="s">
        <v>87</v>
      </c>
      <c r="I109" t="s">
        <v>70</v>
      </c>
      <c r="J109">
        <v>300</v>
      </c>
      <c r="K109" t="s">
        <v>55</v>
      </c>
      <c r="L109" t="s">
        <v>93</v>
      </c>
      <c r="M109">
        <v>52.167546666666702</v>
      </c>
      <c r="N109">
        <v>-6.7128733333333299</v>
      </c>
      <c r="O109">
        <v>1</v>
      </c>
      <c r="P109" t="s">
        <v>57</v>
      </c>
      <c r="Q109">
        <v>0</v>
      </c>
      <c r="R109">
        <v>1.5</v>
      </c>
      <c r="S109">
        <v>5</v>
      </c>
      <c r="T109">
        <v>4</v>
      </c>
      <c r="U109">
        <v>8</v>
      </c>
      <c r="V109" t="s">
        <v>64</v>
      </c>
      <c r="W109" t="s">
        <v>72</v>
      </c>
      <c r="X109" t="s">
        <v>61</v>
      </c>
      <c r="Z109">
        <v>2318.9179296357102</v>
      </c>
      <c r="AA109" s="2">
        <v>6.4351851851851861E-3</v>
      </c>
      <c r="AB109" s="46" t="str">
        <f t="shared" si="1"/>
        <v/>
      </c>
    </row>
    <row r="110" spans="1:28" x14ac:dyDescent="0.35">
      <c r="A110" s="1">
        <v>44487</v>
      </c>
      <c r="B110" s="2">
        <v>0.68228009259259259</v>
      </c>
      <c r="C110" t="s">
        <v>86</v>
      </c>
      <c r="D110" t="s">
        <v>52</v>
      </c>
      <c r="E110">
        <v>42</v>
      </c>
      <c r="F110" t="s">
        <v>62</v>
      </c>
      <c r="G110" t="s">
        <v>93</v>
      </c>
      <c r="H110" t="s">
        <v>87</v>
      </c>
      <c r="I110" t="s">
        <v>70</v>
      </c>
      <c r="J110">
        <v>300</v>
      </c>
      <c r="K110" t="s">
        <v>55</v>
      </c>
      <c r="L110" t="s">
        <v>93</v>
      </c>
      <c r="M110">
        <v>52.166411666666697</v>
      </c>
      <c r="N110">
        <v>-6.7153216666666697</v>
      </c>
      <c r="O110">
        <v>1</v>
      </c>
      <c r="P110" t="s">
        <v>57</v>
      </c>
      <c r="Q110">
        <v>0</v>
      </c>
      <c r="R110">
        <v>1.5</v>
      </c>
      <c r="S110">
        <v>5</v>
      </c>
      <c r="T110">
        <v>4</v>
      </c>
      <c r="U110">
        <v>8</v>
      </c>
      <c r="V110" t="s">
        <v>64</v>
      </c>
      <c r="W110" t="s">
        <v>72</v>
      </c>
      <c r="X110" t="s">
        <v>61</v>
      </c>
      <c r="Z110">
        <v>7982.6911531363903</v>
      </c>
      <c r="AA110" s="2">
        <v>2.2280092592592591E-2</v>
      </c>
      <c r="AB110" s="46">
        <f t="shared" si="1"/>
        <v>4.4212962962962843E-3</v>
      </c>
    </row>
    <row r="111" spans="1:28" x14ac:dyDescent="0.35">
      <c r="A111" s="1">
        <v>44487</v>
      </c>
      <c r="B111" s="2">
        <v>0.68670138888888888</v>
      </c>
      <c r="C111" t="s">
        <v>86</v>
      </c>
      <c r="D111" t="s">
        <v>59</v>
      </c>
      <c r="E111">
        <v>42</v>
      </c>
      <c r="F111" t="s">
        <v>62</v>
      </c>
      <c r="G111" t="s">
        <v>93</v>
      </c>
      <c r="H111" t="s">
        <v>87</v>
      </c>
      <c r="I111" t="s">
        <v>70</v>
      </c>
      <c r="J111">
        <v>300</v>
      </c>
      <c r="K111" t="s">
        <v>55</v>
      </c>
      <c r="L111" t="s">
        <v>93</v>
      </c>
      <c r="M111">
        <v>52.159126666666701</v>
      </c>
      <c r="N111">
        <v>-6.7347599999999996</v>
      </c>
      <c r="O111">
        <v>0.5</v>
      </c>
      <c r="P111" t="s">
        <v>57</v>
      </c>
      <c r="Q111">
        <v>0</v>
      </c>
      <c r="R111">
        <v>1.5</v>
      </c>
      <c r="S111">
        <v>5</v>
      </c>
      <c r="T111">
        <v>4</v>
      </c>
      <c r="U111">
        <v>8</v>
      </c>
      <c r="V111" t="s">
        <v>64</v>
      </c>
      <c r="W111" t="s">
        <v>72</v>
      </c>
      <c r="X111" t="s">
        <v>61</v>
      </c>
      <c r="Z111">
        <v>7982.6911531363903</v>
      </c>
      <c r="AA111" s="2">
        <v>2.2280092592592591E-2</v>
      </c>
      <c r="AB111" s="46">
        <f t="shared" si="1"/>
        <v>3.6458333333334592E-3</v>
      </c>
    </row>
    <row r="112" spans="1:28" x14ac:dyDescent="0.35">
      <c r="A112" s="1">
        <v>44487</v>
      </c>
      <c r="B112" s="2">
        <v>0.69034722222222233</v>
      </c>
      <c r="C112" t="s">
        <v>86</v>
      </c>
      <c r="D112" t="s">
        <v>59</v>
      </c>
      <c r="E112">
        <v>42</v>
      </c>
      <c r="F112" t="s">
        <v>62</v>
      </c>
      <c r="G112" t="s">
        <v>93</v>
      </c>
      <c r="H112" t="s">
        <v>87</v>
      </c>
      <c r="I112" t="s">
        <v>70</v>
      </c>
      <c r="J112">
        <v>300</v>
      </c>
      <c r="K112" t="s">
        <v>55</v>
      </c>
      <c r="L112" t="s">
        <v>93</v>
      </c>
      <c r="M112">
        <v>52.154696666666702</v>
      </c>
      <c r="N112">
        <v>-6.7518366666666703</v>
      </c>
      <c r="O112">
        <v>1</v>
      </c>
      <c r="P112" t="s">
        <v>56</v>
      </c>
      <c r="Q112">
        <v>10</v>
      </c>
      <c r="R112">
        <v>1.5</v>
      </c>
      <c r="S112">
        <v>5</v>
      </c>
      <c r="T112">
        <v>4</v>
      </c>
      <c r="U112">
        <v>8</v>
      </c>
      <c r="V112" t="s">
        <v>64</v>
      </c>
      <c r="W112" t="s">
        <v>72</v>
      </c>
      <c r="X112" t="s">
        <v>61</v>
      </c>
      <c r="Z112">
        <v>7982.6911531363903</v>
      </c>
      <c r="AA112" s="2">
        <v>2.2280092592592591E-2</v>
      </c>
      <c r="AB112" s="46">
        <f t="shared" si="1"/>
        <v>1.3194444444444287E-3</v>
      </c>
    </row>
    <row r="113" spans="1:28" x14ac:dyDescent="0.35">
      <c r="A113" s="1">
        <v>44487</v>
      </c>
      <c r="B113" s="2">
        <v>0.69166666666666676</v>
      </c>
      <c r="C113" t="s">
        <v>86</v>
      </c>
      <c r="D113" t="s">
        <v>59</v>
      </c>
      <c r="E113">
        <v>42</v>
      </c>
      <c r="F113" t="s">
        <v>62</v>
      </c>
      <c r="G113" t="s">
        <v>93</v>
      </c>
      <c r="H113" t="s">
        <v>87</v>
      </c>
      <c r="I113" t="s">
        <v>70</v>
      </c>
      <c r="J113">
        <v>300</v>
      </c>
      <c r="K113" t="s">
        <v>55</v>
      </c>
      <c r="L113" t="s">
        <v>93</v>
      </c>
      <c r="M113">
        <v>52.153028333333303</v>
      </c>
      <c r="N113">
        <v>-6.7584016666666704</v>
      </c>
      <c r="O113">
        <v>2</v>
      </c>
      <c r="P113" t="s">
        <v>56</v>
      </c>
      <c r="Q113">
        <v>10</v>
      </c>
      <c r="R113">
        <v>1.5</v>
      </c>
      <c r="S113">
        <v>5</v>
      </c>
      <c r="T113">
        <v>4</v>
      </c>
      <c r="U113">
        <v>8</v>
      </c>
      <c r="V113" t="s">
        <v>64</v>
      </c>
      <c r="W113" t="s">
        <v>72</v>
      </c>
      <c r="X113" t="s">
        <v>61</v>
      </c>
      <c r="Z113">
        <v>7982.6911531363903</v>
      </c>
      <c r="AA113" s="2">
        <v>2.2280092592592591E-2</v>
      </c>
      <c r="AB113" s="46">
        <f t="shared" si="1"/>
        <v>2.1990740740740478E-3</v>
      </c>
    </row>
    <row r="114" spans="1:28" x14ac:dyDescent="0.35">
      <c r="A114" s="1">
        <v>44487</v>
      </c>
      <c r="B114" s="2">
        <v>0.69386574074074081</v>
      </c>
      <c r="C114" t="s">
        <v>86</v>
      </c>
      <c r="D114" t="s">
        <v>59</v>
      </c>
      <c r="E114">
        <v>42</v>
      </c>
      <c r="F114" t="s">
        <v>62</v>
      </c>
      <c r="G114" t="s">
        <v>93</v>
      </c>
      <c r="H114" t="s">
        <v>87</v>
      </c>
      <c r="I114" t="s">
        <v>70</v>
      </c>
      <c r="J114">
        <v>300</v>
      </c>
      <c r="K114" t="s">
        <v>55</v>
      </c>
      <c r="L114" t="s">
        <v>93</v>
      </c>
      <c r="M114">
        <v>52.15</v>
      </c>
      <c r="N114">
        <v>-6.76931833333333</v>
      </c>
      <c r="O114">
        <v>2</v>
      </c>
      <c r="P114" t="s">
        <v>56</v>
      </c>
      <c r="Q114">
        <v>10</v>
      </c>
      <c r="R114">
        <v>1.5</v>
      </c>
      <c r="S114">
        <v>5</v>
      </c>
      <c r="T114">
        <v>4</v>
      </c>
      <c r="U114">
        <v>5</v>
      </c>
      <c r="V114" t="s">
        <v>64</v>
      </c>
      <c r="W114" t="s">
        <v>73</v>
      </c>
      <c r="X114" t="s">
        <v>61</v>
      </c>
      <c r="Z114">
        <v>7982.6911531363903</v>
      </c>
      <c r="AA114" s="2">
        <v>2.2280092592592591E-2</v>
      </c>
      <c r="AB114" s="46">
        <f t="shared" si="1"/>
        <v>6.4930555555555713E-3</v>
      </c>
    </row>
    <row r="115" spans="1:28" x14ac:dyDescent="0.35">
      <c r="A115" s="1">
        <v>44487</v>
      </c>
      <c r="B115" s="2">
        <v>0.70035879629629638</v>
      </c>
      <c r="C115" t="s">
        <v>86</v>
      </c>
      <c r="D115" t="s">
        <v>59</v>
      </c>
      <c r="E115">
        <v>42</v>
      </c>
      <c r="F115" t="s">
        <v>62</v>
      </c>
      <c r="G115" t="s">
        <v>93</v>
      </c>
      <c r="H115" t="s">
        <v>87</v>
      </c>
      <c r="I115" t="s">
        <v>70</v>
      </c>
      <c r="J115">
        <v>300</v>
      </c>
      <c r="K115" t="s">
        <v>55</v>
      </c>
      <c r="L115" t="s">
        <v>93</v>
      </c>
      <c r="M115">
        <v>52.140661666666702</v>
      </c>
      <c r="N115">
        <v>-6.8011483333333302</v>
      </c>
      <c r="O115">
        <v>0.5</v>
      </c>
      <c r="P115" t="s">
        <v>56</v>
      </c>
      <c r="Q115">
        <v>10</v>
      </c>
      <c r="R115">
        <v>1.5</v>
      </c>
      <c r="S115">
        <v>5</v>
      </c>
      <c r="T115">
        <v>4</v>
      </c>
      <c r="U115">
        <v>6</v>
      </c>
      <c r="V115" t="s">
        <v>64</v>
      </c>
      <c r="W115" t="s">
        <v>72</v>
      </c>
      <c r="X115" t="s">
        <v>61</v>
      </c>
      <c r="Z115">
        <v>7982.6911531363903</v>
      </c>
      <c r="AA115" s="2">
        <v>2.2280092592592591E-2</v>
      </c>
      <c r="AB115" s="46">
        <f t="shared" si="1"/>
        <v>4.2013888888888795E-3</v>
      </c>
    </row>
    <row r="116" spans="1:28" x14ac:dyDescent="0.35">
      <c r="A116" s="1">
        <v>44487</v>
      </c>
      <c r="B116" s="2">
        <v>0.70456018518518526</v>
      </c>
      <c r="C116" t="s">
        <v>86</v>
      </c>
      <c r="D116" t="s">
        <v>60</v>
      </c>
      <c r="E116">
        <v>42</v>
      </c>
      <c r="F116" t="s">
        <v>62</v>
      </c>
      <c r="G116" t="s">
        <v>93</v>
      </c>
      <c r="H116" t="s">
        <v>87</v>
      </c>
      <c r="I116" t="s">
        <v>70</v>
      </c>
      <c r="J116">
        <v>300</v>
      </c>
      <c r="K116" t="s">
        <v>55</v>
      </c>
      <c r="L116" t="s">
        <v>93</v>
      </c>
      <c r="M116">
        <v>52.134729999999998</v>
      </c>
      <c r="N116">
        <v>-6.8199833333333304</v>
      </c>
      <c r="O116">
        <v>0.5</v>
      </c>
      <c r="P116" t="s">
        <v>56</v>
      </c>
      <c r="Q116">
        <v>10</v>
      </c>
      <c r="R116">
        <v>1.5</v>
      </c>
      <c r="S116">
        <v>5</v>
      </c>
      <c r="T116">
        <v>4</v>
      </c>
      <c r="U116">
        <v>6</v>
      </c>
      <c r="V116" t="s">
        <v>64</v>
      </c>
      <c r="W116" t="s">
        <v>72</v>
      </c>
      <c r="X116" t="s">
        <v>61</v>
      </c>
      <c r="Z116">
        <v>7982.6911531363903</v>
      </c>
      <c r="AA116" s="2">
        <v>2.2280092592592591E-2</v>
      </c>
      <c r="AB116" s="46" t="str">
        <f t="shared" si="1"/>
        <v/>
      </c>
    </row>
    <row r="117" spans="1:28" x14ac:dyDescent="0.35">
      <c r="A117" s="1">
        <v>44488</v>
      </c>
      <c r="B117" s="2">
        <v>0.36313657407407413</v>
      </c>
      <c r="C117" t="s">
        <v>86</v>
      </c>
      <c r="D117" t="s">
        <v>52</v>
      </c>
      <c r="E117">
        <v>43</v>
      </c>
      <c r="F117" t="s">
        <v>62</v>
      </c>
      <c r="G117" t="s">
        <v>93</v>
      </c>
      <c r="H117" t="s">
        <v>87</v>
      </c>
      <c r="I117" t="s">
        <v>54</v>
      </c>
      <c r="J117">
        <v>300</v>
      </c>
      <c r="K117" t="s">
        <v>55</v>
      </c>
      <c r="L117" t="s">
        <v>93</v>
      </c>
      <c r="M117">
        <v>51.861116680000002</v>
      </c>
      <c r="N117">
        <v>-7.3144033000000004</v>
      </c>
      <c r="O117">
        <v>4</v>
      </c>
      <c r="P117" t="s">
        <v>57</v>
      </c>
      <c r="Q117">
        <v>0</v>
      </c>
      <c r="R117">
        <v>1.5</v>
      </c>
      <c r="S117">
        <v>5</v>
      </c>
      <c r="T117">
        <v>5</v>
      </c>
      <c r="U117">
        <v>8</v>
      </c>
      <c r="V117" t="s">
        <v>64</v>
      </c>
      <c r="W117" t="s">
        <v>73</v>
      </c>
      <c r="X117" t="s">
        <v>61</v>
      </c>
      <c r="Z117">
        <v>2013.62824109144</v>
      </c>
      <c r="AA117" s="2">
        <v>4.9768518518518521E-3</v>
      </c>
      <c r="AB117" s="46">
        <f t="shared" si="1"/>
        <v>4.9768518518518157E-3</v>
      </c>
    </row>
    <row r="118" spans="1:28" x14ac:dyDescent="0.35">
      <c r="A118" s="1">
        <v>44488</v>
      </c>
      <c r="B118" s="2">
        <v>0.36811342592592594</v>
      </c>
      <c r="C118" t="s">
        <v>86</v>
      </c>
      <c r="D118" t="s">
        <v>60</v>
      </c>
      <c r="E118">
        <v>43</v>
      </c>
      <c r="F118" t="s">
        <v>62</v>
      </c>
      <c r="G118" t="s">
        <v>93</v>
      </c>
      <c r="H118" t="s">
        <v>87</v>
      </c>
      <c r="I118" t="s">
        <v>54</v>
      </c>
      <c r="J118">
        <v>300</v>
      </c>
      <c r="K118" t="s">
        <v>55</v>
      </c>
      <c r="L118" t="s">
        <v>93</v>
      </c>
      <c r="M118">
        <v>51.852849220000003</v>
      </c>
      <c r="N118">
        <v>-7.2883567170000001</v>
      </c>
      <c r="O118">
        <v>4</v>
      </c>
      <c r="P118" t="s">
        <v>57</v>
      </c>
      <c r="Q118">
        <v>0</v>
      </c>
      <c r="R118">
        <v>1.5</v>
      </c>
      <c r="S118">
        <v>5</v>
      </c>
      <c r="T118">
        <v>5</v>
      </c>
      <c r="U118">
        <v>8</v>
      </c>
      <c r="V118" t="s">
        <v>64</v>
      </c>
      <c r="W118" t="s">
        <v>73</v>
      </c>
      <c r="X118" t="s">
        <v>61</v>
      </c>
      <c r="Z118">
        <v>2013.62824109144</v>
      </c>
      <c r="AA118" s="2">
        <v>4.9768518518518521E-3</v>
      </c>
      <c r="AB118" s="46" t="str">
        <f t="shared" si="1"/>
        <v/>
      </c>
    </row>
    <row r="119" spans="1:28" x14ac:dyDescent="0.35">
      <c r="A119" s="1">
        <v>44488</v>
      </c>
      <c r="B119" s="2">
        <v>0.37200231481481483</v>
      </c>
      <c r="C119" t="s">
        <v>86</v>
      </c>
      <c r="D119" t="s">
        <v>52</v>
      </c>
      <c r="E119">
        <v>44</v>
      </c>
      <c r="F119" t="s">
        <v>62</v>
      </c>
      <c r="G119" t="s">
        <v>93</v>
      </c>
      <c r="H119" t="s">
        <v>87</v>
      </c>
      <c r="I119" t="s">
        <v>54</v>
      </c>
      <c r="J119">
        <v>300</v>
      </c>
      <c r="K119" t="s">
        <v>55</v>
      </c>
      <c r="L119" t="s">
        <v>93</v>
      </c>
      <c r="M119">
        <v>51.845239530000001</v>
      </c>
      <c r="N119">
        <v>-7.2644433499999996</v>
      </c>
      <c r="O119">
        <v>2</v>
      </c>
      <c r="P119" t="s">
        <v>57</v>
      </c>
      <c r="Q119">
        <v>0</v>
      </c>
      <c r="R119">
        <v>1.5</v>
      </c>
      <c r="S119">
        <v>5</v>
      </c>
      <c r="T119">
        <v>5</v>
      </c>
      <c r="U119">
        <v>8</v>
      </c>
      <c r="V119" t="s">
        <v>64</v>
      </c>
      <c r="W119" t="s">
        <v>72</v>
      </c>
      <c r="X119" t="s">
        <v>61</v>
      </c>
      <c r="Z119">
        <v>48123.207086389499</v>
      </c>
      <c r="AA119" s="2">
        <v>0.11556712962962963</v>
      </c>
      <c r="AB119" s="46">
        <f t="shared" si="1"/>
        <v>9.2638888888888882E-2</v>
      </c>
    </row>
    <row r="120" spans="1:28" x14ac:dyDescent="0.35">
      <c r="A120" s="1">
        <v>44488</v>
      </c>
      <c r="B120" s="2">
        <v>0.46464120370370371</v>
      </c>
      <c r="C120" t="s">
        <v>86</v>
      </c>
      <c r="D120" t="s">
        <v>59</v>
      </c>
      <c r="E120">
        <v>44</v>
      </c>
      <c r="F120" t="s">
        <v>62</v>
      </c>
      <c r="G120" t="s">
        <v>93</v>
      </c>
      <c r="H120" t="s">
        <v>87</v>
      </c>
      <c r="I120" t="s">
        <v>54</v>
      </c>
      <c r="J120">
        <v>300</v>
      </c>
      <c r="K120" t="s">
        <v>55</v>
      </c>
      <c r="L120" t="s">
        <v>93</v>
      </c>
      <c r="M120">
        <v>51.674892499999999</v>
      </c>
      <c r="N120">
        <v>-6.7724881000000003</v>
      </c>
      <c r="O120">
        <v>2</v>
      </c>
      <c r="P120" t="s">
        <v>57</v>
      </c>
      <c r="Q120">
        <v>0</v>
      </c>
      <c r="R120">
        <v>2</v>
      </c>
      <c r="S120">
        <v>5</v>
      </c>
      <c r="T120">
        <v>6</v>
      </c>
      <c r="U120">
        <v>8</v>
      </c>
      <c r="V120" t="s">
        <v>64</v>
      </c>
      <c r="W120" t="s">
        <v>72</v>
      </c>
      <c r="X120" t="s">
        <v>61</v>
      </c>
      <c r="Z120">
        <v>48123.207086389499</v>
      </c>
      <c r="AA120" s="2">
        <v>0.11556712962962963</v>
      </c>
      <c r="AB120" s="46">
        <f t="shared" si="1"/>
        <v>2.2928240740740735E-2</v>
      </c>
    </row>
    <row r="121" spans="1:28" x14ac:dyDescent="0.35">
      <c r="A121" s="1">
        <v>44488</v>
      </c>
      <c r="B121" s="2">
        <v>0.48756944444444444</v>
      </c>
      <c r="C121" t="s">
        <v>86</v>
      </c>
      <c r="D121" t="s">
        <v>60</v>
      </c>
      <c r="E121">
        <v>44</v>
      </c>
      <c r="F121" t="s">
        <v>62</v>
      </c>
      <c r="G121" t="s">
        <v>93</v>
      </c>
      <c r="H121" t="s">
        <v>87</v>
      </c>
      <c r="I121" t="s">
        <v>54</v>
      </c>
      <c r="J121">
        <v>300</v>
      </c>
      <c r="K121" t="s">
        <v>55</v>
      </c>
      <c r="L121" t="s">
        <v>93</v>
      </c>
      <c r="M121">
        <v>51.634106780000003</v>
      </c>
      <c r="N121">
        <v>-6.6553194329999998</v>
      </c>
      <c r="O121">
        <v>2</v>
      </c>
      <c r="P121" t="s">
        <v>57</v>
      </c>
      <c r="Q121">
        <v>0</v>
      </c>
      <c r="R121">
        <v>2</v>
      </c>
      <c r="S121">
        <v>5</v>
      </c>
      <c r="T121">
        <v>6</v>
      </c>
      <c r="U121">
        <v>8</v>
      </c>
      <c r="V121" t="s">
        <v>64</v>
      </c>
      <c r="W121" t="s">
        <v>72</v>
      </c>
      <c r="X121" t="s">
        <v>61</v>
      </c>
      <c r="Z121">
        <v>48123.207086389499</v>
      </c>
      <c r="AA121" s="2">
        <v>0.11556712962962963</v>
      </c>
      <c r="AB121" s="46" t="str">
        <f t="shared" si="1"/>
        <v/>
      </c>
    </row>
    <row r="122" spans="1:28" x14ac:dyDescent="0.35">
      <c r="A122" s="1">
        <v>44489</v>
      </c>
      <c r="B122" s="2">
        <v>0.3679398148148148</v>
      </c>
      <c r="C122" t="s">
        <v>86</v>
      </c>
      <c r="D122" t="s">
        <v>52</v>
      </c>
      <c r="E122">
        <v>45</v>
      </c>
      <c r="F122" t="s">
        <v>62</v>
      </c>
      <c r="G122" t="s">
        <v>93</v>
      </c>
      <c r="H122" t="s">
        <v>87</v>
      </c>
      <c r="I122" t="s">
        <v>68</v>
      </c>
      <c r="J122">
        <v>300</v>
      </c>
      <c r="K122" t="s">
        <v>55</v>
      </c>
      <c r="L122" t="s">
        <v>93</v>
      </c>
      <c r="M122">
        <v>51.9379517130509</v>
      </c>
      <c r="N122">
        <v>-6.8758140465307802</v>
      </c>
      <c r="O122">
        <v>15</v>
      </c>
      <c r="P122" t="s">
        <v>57</v>
      </c>
      <c r="Q122">
        <v>0</v>
      </c>
      <c r="R122">
        <v>1.5</v>
      </c>
      <c r="S122">
        <v>5</v>
      </c>
      <c r="T122">
        <v>5</v>
      </c>
      <c r="U122">
        <v>6</v>
      </c>
      <c r="V122" t="s">
        <v>57</v>
      </c>
      <c r="W122" t="s">
        <v>57</v>
      </c>
      <c r="X122" t="s">
        <v>61</v>
      </c>
      <c r="Z122">
        <v>26451.369492411701</v>
      </c>
      <c r="AA122" s="2">
        <v>6.9895833333333338E-2</v>
      </c>
      <c r="AB122" s="46">
        <f t="shared" si="1"/>
        <v>3.5879629629629317E-3</v>
      </c>
    </row>
    <row r="123" spans="1:28" x14ac:dyDescent="0.35">
      <c r="A123" s="1">
        <v>44489</v>
      </c>
      <c r="B123" s="2">
        <v>0.37152777777777773</v>
      </c>
      <c r="C123" t="s">
        <v>86</v>
      </c>
      <c r="D123" t="s">
        <v>59</v>
      </c>
      <c r="E123">
        <v>45</v>
      </c>
      <c r="F123" t="s">
        <v>62</v>
      </c>
      <c r="G123" t="s">
        <v>93</v>
      </c>
      <c r="H123" t="s">
        <v>87</v>
      </c>
      <c r="I123" t="s">
        <v>68</v>
      </c>
      <c r="J123">
        <v>300</v>
      </c>
      <c r="K123" t="s">
        <v>55</v>
      </c>
      <c r="L123" t="s">
        <v>93</v>
      </c>
      <c r="M123">
        <v>51.925782107019899</v>
      </c>
      <c r="N123">
        <v>-6.8763971347063899</v>
      </c>
      <c r="O123">
        <v>15</v>
      </c>
      <c r="P123" t="s">
        <v>57</v>
      </c>
      <c r="Q123">
        <v>0</v>
      </c>
      <c r="R123">
        <v>1.5</v>
      </c>
      <c r="S123">
        <v>5</v>
      </c>
      <c r="T123">
        <v>6</v>
      </c>
      <c r="U123">
        <v>6</v>
      </c>
      <c r="V123" t="s">
        <v>57</v>
      </c>
      <c r="W123" t="s">
        <v>57</v>
      </c>
      <c r="X123" t="s">
        <v>61</v>
      </c>
      <c r="Z123">
        <v>26451.369492411701</v>
      </c>
      <c r="AA123" s="2">
        <v>6.9895833333333338E-2</v>
      </c>
      <c r="AB123" s="46">
        <f t="shared" si="1"/>
        <v>1.0416666666673846E-4</v>
      </c>
    </row>
    <row r="124" spans="1:28" x14ac:dyDescent="0.35">
      <c r="A124" s="1">
        <v>44489</v>
      </c>
      <c r="B124" s="2">
        <v>0.37163194444444447</v>
      </c>
      <c r="C124" t="s">
        <v>86</v>
      </c>
      <c r="D124" t="s">
        <v>59</v>
      </c>
      <c r="E124">
        <v>45</v>
      </c>
      <c r="F124" t="s">
        <v>62</v>
      </c>
      <c r="G124" t="s">
        <v>93</v>
      </c>
      <c r="H124" t="s">
        <v>87</v>
      </c>
      <c r="I124" t="s">
        <v>68</v>
      </c>
      <c r="J124">
        <v>300</v>
      </c>
      <c r="K124" t="s">
        <v>55</v>
      </c>
      <c r="L124" t="s">
        <v>93</v>
      </c>
      <c r="M124">
        <v>51.925429770060497</v>
      </c>
      <c r="N124">
        <v>-6.8763986436246798</v>
      </c>
      <c r="O124">
        <v>15</v>
      </c>
      <c r="P124" t="s">
        <v>57</v>
      </c>
      <c r="Q124">
        <v>0</v>
      </c>
      <c r="R124">
        <v>2</v>
      </c>
      <c r="S124">
        <v>5</v>
      </c>
      <c r="T124">
        <v>6</v>
      </c>
      <c r="U124">
        <v>6</v>
      </c>
      <c r="V124" t="s">
        <v>57</v>
      </c>
      <c r="W124" t="s">
        <v>57</v>
      </c>
      <c r="X124" t="s">
        <v>61</v>
      </c>
      <c r="Z124">
        <v>26451.369492411701</v>
      </c>
      <c r="AA124" s="2">
        <v>6.9895833333333338E-2</v>
      </c>
      <c r="AB124" s="46">
        <f t="shared" si="1"/>
        <v>1.6979166666666601E-2</v>
      </c>
    </row>
    <row r="125" spans="1:28" x14ac:dyDescent="0.35">
      <c r="A125" s="1">
        <v>44489</v>
      </c>
      <c r="B125" s="2">
        <v>0.38861111111111107</v>
      </c>
      <c r="C125" t="s">
        <v>86</v>
      </c>
      <c r="D125" t="s">
        <v>59</v>
      </c>
      <c r="E125">
        <v>45</v>
      </c>
      <c r="F125" t="s">
        <v>62</v>
      </c>
      <c r="G125" t="s">
        <v>93</v>
      </c>
      <c r="H125" t="s">
        <v>87</v>
      </c>
      <c r="I125" t="s">
        <v>68</v>
      </c>
      <c r="J125">
        <v>300</v>
      </c>
      <c r="K125" t="s">
        <v>55</v>
      </c>
      <c r="L125" t="s">
        <v>93</v>
      </c>
      <c r="M125">
        <v>51.869171126461403</v>
      </c>
      <c r="N125">
        <v>-6.8755469483753799</v>
      </c>
      <c r="O125">
        <v>15</v>
      </c>
      <c r="P125" t="s">
        <v>56</v>
      </c>
      <c r="Q125">
        <v>10</v>
      </c>
      <c r="R125">
        <v>2</v>
      </c>
      <c r="S125">
        <v>5</v>
      </c>
      <c r="T125">
        <v>6</v>
      </c>
      <c r="U125">
        <v>3</v>
      </c>
      <c r="V125" t="s">
        <v>57</v>
      </c>
      <c r="W125" t="s">
        <v>57</v>
      </c>
      <c r="X125" t="s">
        <v>61</v>
      </c>
      <c r="Z125">
        <v>26451.369492411701</v>
      </c>
      <c r="AA125" s="2">
        <v>6.9895833333333338E-2</v>
      </c>
      <c r="AB125" s="46">
        <f t="shared" si="1"/>
        <v>1.7256944444444478E-2</v>
      </c>
    </row>
    <row r="126" spans="1:28" x14ac:dyDescent="0.35">
      <c r="A126" s="1">
        <v>44489</v>
      </c>
      <c r="B126" s="2">
        <v>0.40586805555555555</v>
      </c>
      <c r="C126" t="s">
        <v>86</v>
      </c>
      <c r="D126" t="s">
        <v>59</v>
      </c>
      <c r="E126">
        <v>45</v>
      </c>
      <c r="F126" t="s">
        <v>62</v>
      </c>
      <c r="G126" t="s">
        <v>93</v>
      </c>
      <c r="H126" t="s">
        <v>87</v>
      </c>
      <c r="I126" t="s">
        <v>68</v>
      </c>
      <c r="J126">
        <v>300</v>
      </c>
      <c r="K126" t="s">
        <v>55</v>
      </c>
      <c r="L126" t="s">
        <v>93</v>
      </c>
      <c r="M126">
        <v>51.811561291639102</v>
      </c>
      <c r="N126">
        <v>-6.8763549455411397</v>
      </c>
      <c r="O126">
        <v>15</v>
      </c>
      <c r="P126" t="s">
        <v>57</v>
      </c>
      <c r="Q126">
        <v>0</v>
      </c>
      <c r="R126">
        <v>2</v>
      </c>
      <c r="S126">
        <v>5</v>
      </c>
      <c r="T126">
        <v>6</v>
      </c>
      <c r="U126">
        <v>5</v>
      </c>
      <c r="V126" t="s">
        <v>57</v>
      </c>
      <c r="W126" t="s">
        <v>57</v>
      </c>
      <c r="X126" t="s">
        <v>61</v>
      </c>
      <c r="Z126">
        <v>26451.369492411701</v>
      </c>
      <c r="AA126" s="2">
        <v>6.9895833333333338E-2</v>
      </c>
      <c r="AB126" s="46">
        <f t="shared" si="1"/>
        <v>7.3379629629629628E-3</v>
      </c>
    </row>
    <row r="127" spans="1:28" x14ac:dyDescent="0.35">
      <c r="A127" s="1">
        <v>44489</v>
      </c>
      <c r="B127" s="2">
        <v>0.41320601851851851</v>
      </c>
      <c r="C127" t="s">
        <v>86</v>
      </c>
      <c r="D127" t="s">
        <v>59</v>
      </c>
      <c r="E127">
        <v>45</v>
      </c>
      <c r="F127" t="s">
        <v>62</v>
      </c>
      <c r="G127" t="s">
        <v>93</v>
      </c>
      <c r="H127" t="s">
        <v>87</v>
      </c>
      <c r="I127" t="s">
        <v>68</v>
      </c>
      <c r="J127">
        <v>300</v>
      </c>
      <c r="K127" t="s">
        <v>55</v>
      </c>
      <c r="L127" t="s">
        <v>93</v>
      </c>
      <c r="M127">
        <v>51.786967609587897</v>
      </c>
      <c r="N127">
        <v>-6.8762111399519101</v>
      </c>
      <c r="O127">
        <v>15</v>
      </c>
      <c r="P127" t="s">
        <v>56</v>
      </c>
      <c r="Q127">
        <v>10</v>
      </c>
      <c r="R127">
        <v>2</v>
      </c>
      <c r="S127">
        <v>5</v>
      </c>
      <c r="T127">
        <v>6</v>
      </c>
      <c r="U127">
        <v>5</v>
      </c>
      <c r="V127" t="s">
        <v>57</v>
      </c>
      <c r="W127" t="s">
        <v>57</v>
      </c>
      <c r="X127" t="s">
        <v>61</v>
      </c>
      <c r="Z127">
        <v>26451.369492411701</v>
      </c>
      <c r="AA127" s="2">
        <v>6.9895833333333338E-2</v>
      </c>
      <c r="AB127" s="46">
        <f t="shared" si="1"/>
        <v>2.4629629629629668E-2</v>
      </c>
    </row>
    <row r="128" spans="1:28" x14ac:dyDescent="0.35">
      <c r="A128" s="1">
        <v>44489</v>
      </c>
      <c r="B128" s="2">
        <v>0.43783564814814818</v>
      </c>
      <c r="C128" t="s">
        <v>86</v>
      </c>
      <c r="D128" t="s">
        <v>60</v>
      </c>
      <c r="E128">
        <v>45</v>
      </c>
      <c r="F128" t="s">
        <v>62</v>
      </c>
      <c r="G128" t="s">
        <v>93</v>
      </c>
      <c r="H128" t="s">
        <v>87</v>
      </c>
      <c r="I128" t="s">
        <v>68</v>
      </c>
      <c r="J128">
        <v>300</v>
      </c>
      <c r="K128" t="s">
        <v>55</v>
      </c>
      <c r="L128" t="s">
        <v>93</v>
      </c>
      <c r="M128">
        <v>51.707585184224797</v>
      </c>
      <c r="N128">
        <v>-6.87508090536579</v>
      </c>
      <c r="O128">
        <v>15</v>
      </c>
      <c r="P128" t="s">
        <v>56</v>
      </c>
      <c r="Q128">
        <v>10</v>
      </c>
      <c r="R128">
        <v>2</v>
      </c>
      <c r="S128">
        <v>5</v>
      </c>
      <c r="T128">
        <v>6</v>
      </c>
      <c r="U128">
        <v>5</v>
      </c>
      <c r="V128" t="s">
        <v>57</v>
      </c>
      <c r="W128" t="s">
        <v>57</v>
      </c>
      <c r="X128" t="s">
        <v>61</v>
      </c>
      <c r="Z128">
        <v>26451.369492411701</v>
      </c>
      <c r="AA128" s="2">
        <v>6.9895833333333338E-2</v>
      </c>
      <c r="AB128" s="46" t="str">
        <f t="shared" si="1"/>
        <v/>
      </c>
    </row>
    <row r="129" spans="1:28" x14ac:dyDescent="0.35">
      <c r="A129" s="1">
        <v>44489</v>
      </c>
      <c r="B129" s="2">
        <v>0.57945601851851858</v>
      </c>
      <c r="C129" t="s">
        <v>86</v>
      </c>
      <c r="D129" t="s">
        <v>52</v>
      </c>
      <c r="E129">
        <v>46</v>
      </c>
      <c r="F129" t="s">
        <v>62</v>
      </c>
      <c r="G129" t="s">
        <v>93</v>
      </c>
      <c r="H129" t="s">
        <v>87</v>
      </c>
      <c r="I129" t="s">
        <v>68</v>
      </c>
      <c r="J129">
        <v>300</v>
      </c>
      <c r="K129" t="s">
        <v>55</v>
      </c>
      <c r="L129" t="s">
        <v>93</v>
      </c>
      <c r="M129">
        <v>51.416913905390203</v>
      </c>
      <c r="N129">
        <v>-6.8770712793124202</v>
      </c>
      <c r="O129">
        <v>15</v>
      </c>
      <c r="P129" t="s">
        <v>57</v>
      </c>
      <c r="Q129">
        <v>0</v>
      </c>
      <c r="R129">
        <v>2</v>
      </c>
      <c r="S129">
        <v>5</v>
      </c>
      <c r="T129">
        <v>5</v>
      </c>
      <c r="U129">
        <v>8</v>
      </c>
      <c r="V129" t="s">
        <v>57</v>
      </c>
      <c r="W129" t="s">
        <v>57</v>
      </c>
      <c r="X129" t="s">
        <v>61</v>
      </c>
      <c r="Z129">
        <v>22545.8925122008</v>
      </c>
      <c r="AA129" s="2">
        <v>5.7581018518518517E-2</v>
      </c>
      <c r="AB129" s="46">
        <f t="shared" si="1"/>
        <v>5.758101851851849E-2</v>
      </c>
    </row>
    <row r="130" spans="1:28" x14ac:dyDescent="0.35">
      <c r="A130" s="1">
        <v>44489</v>
      </c>
      <c r="B130" s="2">
        <v>0.63703703703703707</v>
      </c>
      <c r="C130" t="s">
        <v>86</v>
      </c>
      <c r="D130" t="s">
        <v>60</v>
      </c>
      <c r="E130">
        <v>46</v>
      </c>
      <c r="F130" t="s">
        <v>62</v>
      </c>
      <c r="G130" t="s">
        <v>93</v>
      </c>
      <c r="H130" t="s">
        <v>87</v>
      </c>
      <c r="I130" t="s">
        <v>68</v>
      </c>
      <c r="J130">
        <v>300</v>
      </c>
      <c r="K130" t="s">
        <v>55</v>
      </c>
      <c r="L130" t="s">
        <v>93</v>
      </c>
      <c r="M130">
        <v>51.214400501015803</v>
      </c>
      <c r="N130">
        <v>-6.8757962130065602</v>
      </c>
      <c r="O130">
        <v>15</v>
      </c>
      <c r="P130" t="s">
        <v>57</v>
      </c>
      <c r="Q130">
        <v>0</v>
      </c>
      <c r="R130">
        <v>2</v>
      </c>
      <c r="S130">
        <v>5</v>
      </c>
      <c r="T130">
        <v>5</v>
      </c>
      <c r="U130">
        <v>8</v>
      </c>
      <c r="V130" t="s">
        <v>57</v>
      </c>
      <c r="W130" t="s">
        <v>57</v>
      </c>
      <c r="X130" t="s">
        <v>61</v>
      </c>
      <c r="Z130">
        <v>22545.8925122008</v>
      </c>
      <c r="AA130" s="2">
        <v>5.7581018518518517E-2</v>
      </c>
      <c r="AB130" s="46" t="str">
        <f t="shared" ref="AB130:AB193" si="2">IF($D130="Stop","",$B131-$B130)</f>
        <v/>
      </c>
    </row>
    <row r="131" spans="1:28" x14ac:dyDescent="0.35">
      <c r="A131" s="1">
        <v>44489</v>
      </c>
      <c r="B131" s="2">
        <v>0.66513888888888884</v>
      </c>
      <c r="C131" t="s">
        <v>86</v>
      </c>
      <c r="D131" t="s">
        <v>52</v>
      </c>
      <c r="E131">
        <v>47</v>
      </c>
      <c r="F131" t="s">
        <v>62</v>
      </c>
      <c r="G131" t="s">
        <v>93</v>
      </c>
      <c r="H131" t="s">
        <v>87</v>
      </c>
      <c r="I131" t="s">
        <v>68</v>
      </c>
      <c r="J131">
        <v>300</v>
      </c>
      <c r="K131" t="s">
        <v>55</v>
      </c>
      <c r="L131" t="s">
        <v>93</v>
      </c>
      <c r="M131">
        <v>51.206271709464701</v>
      </c>
      <c r="N131">
        <v>-6.8763303440477301</v>
      </c>
      <c r="O131">
        <v>15</v>
      </c>
      <c r="P131" t="s">
        <v>57</v>
      </c>
      <c r="Q131">
        <v>0</v>
      </c>
      <c r="R131">
        <v>2.5</v>
      </c>
      <c r="S131">
        <v>5</v>
      </c>
      <c r="T131">
        <v>5</v>
      </c>
      <c r="U131">
        <v>8</v>
      </c>
      <c r="V131" t="s">
        <v>57</v>
      </c>
      <c r="W131" t="s">
        <v>57</v>
      </c>
      <c r="X131" t="s">
        <v>61</v>
      </c>
      <c r="Z131">
        <v>8849.6130462213496</v>
      </c>
      <c r="AA131" s="2">
        <v>2.1435185185185186E-2</v>
      </c>
      <c r="AB131" s="46">
        <f t="shared" si="2"/>
        <v>2.1435185185185279E-2</v>
      </c>
    </row>
    <row r="132" spans="1:28" x14ac:dyDescent="0.35">
      <c r="A132" s="1">
        <v>44489</v>
      </c>
      <c r="B132" s="2">
        <v>0.68657407407407411</v>
      </c>
      <c r="C132" t="s">
        <v>86</v>
      </c>
      <c r="D132" t="s">
        <v>60</v>
      </c>
      <c r="E132">
        <v>47</v>
      </c>
      <c r="F132" t="s">
        <v>62</v>
      </c>
      <c r="G132" t="s">
        <v>93</v>
      </c>
      <c r="H132" t="s">
        <v>87</v>
      </c>
      <c r="I132" t="s">
        <v>68</v>
      </c>
      <c r="J132">
        <v>300</v>
      </c>
      <c r="K132" t="s">
        <v>55</v>
      </c>
      <c r="L132" t="s">
        <v>93</v>
      </c>
      <c r="M132">
        <v>51.126810428476603</v>
      </c>
      <c r="N132">
        <v>-6.87292045740055</v>
      </c>
      <c r="O132">
        <v>15</v>
      </c>
      <c r="P132" t="s">
        <v>57</v>
      </c>
      <c r="Q132">
        <v>0</v>
      </c>
      <c r="R132">
        <v>2.5</v>
      </c>
      <c r="S132">
        <v>5</v>
      </c>
      <c r="T132">
        <v>5</v>
      </c>
      <c r="U132">
        <v>8</v>
      </c>
      <c r="V132" t="s">
        <v>57</v>
      </c>
      <c r="W132" t="s">
        <v>57</v>
      </c>
      <c r="X132" t="s">
        <v>61</v>
      </c>
      <c r="Z132">
        <v>8849.6130462213496</v>
      </c>
      <c r="AA132" s="2">
        <v>2.1435185185185186E-2</v>
      </c>
      <c r="AB132" s="46" t="str">
        <f t="shared" si="2"/>
        <v/>
      </c>
    </row>
    <row r="133" spans="1:28" x14ac:dyDescent="0.35">
      <c r="A133" s="1">
        <v>44490</v>
      </c>
      <c r="B133" s="2">
        <v>0.36590277777777774</v>
      </c>
      <c r="C133" t="s">
        <v>86</v>
      </c>
      <c r="D133" t="s">
        <v>52</v>
      </c>
      <c r="E133">
        <v>48</v>
      </c>
      <c r="F133" t="s">
        <v>62</v>
      </c>
      <c r="G133" t="s">
        <v>93</v>
      </c>
      <c r="H133" t="s">
        <v>87</v>
      </c>
      <c r="I133" t="s">
        <v>67</v>
      </c>
      <c r="J133">
        <v>300</v>
      </c>
      <c r="K133" t="s">
        <v>55</v>
      </c>
      <c r="L133" t="s">
        <v>93</v>
      </c>
      <c r="M133">
        <v>51.226296387342799</v>
      </c>
      <c r="N133">
        <v>-7.4102232232369598</v>
      </c>
      <c r="O133">
        <v>20</v>
      </c>
      <c r="P133" t="s">
        <v>57</v>
      </c>
      <c r="Q133">
        <v>0</v>
      </c>
      <c r="R133">
        <v>2</v>
      </c>
      <c r="S133">
        <v>5</v>
      </c>
      <c r="T133">
        <v>6</v>
      </c>
      <c r="U133">
        <v>4</v>
      </c>
      <c r="V133" t="s">
        <v>57</v>
      </c>
      <c r="W133" t="s">
        <v>57</v>
      </c>
      <c r="X133" t="s">
        <v>61</v>
      </c>
      <c r="Z133">
        <v>23433.043258679099</v>
      </c>
      <c r="AA133" s="2">
        <v>6.3310185185185178E-2</v>
      </c>
      <c r="AB133" s="46">
        <f t="shared" si="2"/>
        <v>6.527777777777799E-3</v>
      </c>
    </row>
    <row r="134" spans="1:28" x14ac:dyDescent="0.35">
      <c r="A134" s="1">
        <v>44490</v>
      </c>
      <c r="B134" s="2">
        <v>0.37243055555555554</v>
      </c>
      <c r="C134" t="s">
        <v>86</v>
      </c>
      <c r="D134" t="s">
        <v>59</v>
      </c>
      <c r="E134">
        <v>48</v>
      </c>
      <c r="F134" t="s">
        <v>62</v>
      </c>
      <c r="G134" t="s">
        <v>93</v>
      </c>
      <c r="H134" t="s">
        <v>87</v>
      </c>
      <c r="I134" t="s">
        <v>67</v>
      </c>
      <c r="J134">
        <v>300</v>
      </c>
      <c r="K134" t="s">
        <v>55</v>
      </c>
      <c r="L134" t="s">
        <v>93</v>
      </c>
      <c r="M134">
        <v>51.232786945499797</v>
      </c>
      <c r="N134">
        <v>-7.3766937497604701</v>
      </c>
      <c r="O134">
        <v>20</v>
      </c>
      <c r="P134" t="s">
        <v>57</v>
      </c>
      <c r="Q134">
        <v>0</v>
      </c>
      <c r="R134">
        <v>2.5</v>
      </c>
      <c r="S134">
        <v>6</v>
      </c>
      <c r="T134">
        <v>6</v>
      </c>
      <c r="U134">
        <v>4</v>
      </c>
      <c r="V134" t="s">
        <v>57</v>
      </c>
      <c r="W134" t="s">
        <v>57</v>
      </c>
      <c r="X134" t="s">
        <v>61</v>
      </c>
      <c r="Z134">
        <v>23433.043258679099</v>
      </c>
      <c r="AA134" s="2">
        <v>6.3310185185185178E-2</v>
      </c>
      <c r="AB134" s="46">
        <f t="shared" si="2"/>
        <v>5.6782407407407476E-2</v>
      </c>
    </row>
    <row r="135" spans="1:28" x14ac:dyDescent="0.35">
      <c r="A135" s="1">
        <v>44490</v>
      </c>
      <c r="B135" s="2">
        <v>0.42921296296296302</v>
      </c>
      <c r="C135" t="s">
        <v>86</v>
      </c>
      <c r="D135" t="s">
        <v>60</v>
      </c>
      <c r="E135">
        <v>48</v>
      </c>
      <c r="F135" t="s">
        <v>62</v>
      </c>
      <c r="G135" t="s">
        <v>93</v>
      </c>
      <c r="H135" t="s">
        <v>87</v>
      </c>
      <c r="I135" t="s">
        <v>67</v>
      </c>
      <c r="J135">
        <v>300</v>
      </c>
      <c r="K135" t="s">
        <v>55</v>
      </c>
      <c r="L135" t="s">
        <v>93</v>
      </c>
      <c r="M135">
        <v>51.287020712143203</v>
      </c>
      <c r="N135">
        <v>-7.0881976380442202</v>
      </c>
      <c r="O135">
        <v>20</v>
      </c>
      <c r="P135" t="s">
        <v>57</v>
      </c>
      <c r="Q135">
        <v>0</v>
      </c>
      <c r="R135">
        <v>2.5</v>
      </c>
      <c r="S135">
        <v>6</v>
      </c>
      <c r="T135">
        <v>6</v>
      </c>
      <c r="U135">
        <v>4</v>
      </c>
      <c r="V135" t="s">
        <v>57</v>
      </c>
      <c r="W135" t="s">
        <v>57</v>
      </c>
      <c r="X135" t="s">
        <v>61</v>
      </c>
      <c r="Z135">
        <v>23433.043258679099</v>
      </c>
      <c r="AA135" s="2">
        <v>6.3310185185185178E-2</v>
      </c>
      <c r="AB135" s="46" t="str">
        <f t="shared" si="2"/>
        <v/>
      </c>
    </row>
    <row r="136" spans="1:28" x14ac:dyDescent="0.35">
      <c r="A136" s="1">
        <v>44491</v>
      </c>
      <c r="B136" s="2">
        <v>0.36572916666666666</v>
      </c>
      <c r="C136" t="s">
        <v>86</v>
      </c>
      <c r="D136" t="s">
        <v>52</v>
      </c>
      <c r="E136">
        <v>49</v>
      </c>
      <c r="F136" t="s">
        <v>62</v>
      </c>
      <c r="G136" t="s">
        <v>93</v>
      </c>
      <c r="H136" t="s">
        <v>87</v>
      </c>
      <c r="I136" t="s">
        <v>68</v>
      </c>
      <c r="J136">
        <v>300</v>
      </c>
      <c r="K136" t="s">
        <v>55</v>
      </c>
      <c r="L136" t="s">
        <v>93</v>
      </c>
      <c r="M136">
        <v>51.315255123305299</v>
      </c>
      <c r="N136">
        <v>-7.5161339968075804</v>
      </c>
      <c r="O136">
        <v>15</v>
      </c>
      <c r="P136" t="s">
        <v>57</v>
      </c>
      <c r="Q136">
        <v>0</v>
      </c>
      <c r="R136">
        <v>1.25</v>
      </c>
      <c r="S136">
        <v>4</v>
      </c>
      <c r="T136">
        <v>5</v>
      </c>
      <c r="U136">
        <v>8</v>
      </c>
      <c r="V136" t="s">
        <v>57</v>
      </c>
      <c r="W136" t="s">
        <v>57</v>
      </c>
      <c r="X136" t="s">
        <v>58</v>
      </c>
      <c r="Z136">
        <v>23066.026211480799</v>
      </c>
      <c r="AA136" s="2">
        <v>5.2418981481481476E-2</v>
      </c>
      <c r="AB136" s="46">
        <f t="shared" si="2"/>
        <v>5.2418981481481497E-2</v>
      </c>
    </row>
    <row r="137" spans="1:28" x14ac:dyDescent="0.35">
      <c r="A137" s="1">
        <v>44491</v>
      </c>
      <c r="B137" s="2">
        <v>0.41814814814814816</v>
      </c>
      <c r="C137" t="s">
        <v>86</v>
      </c>
      <c r="D137" t="s">
        <v>60</v>
      </c>
      <c r="E137">
        <v>49</v>
      </c>
      <c r="F137" t="s">
        <v>62</v>
      </c>
      <c r="G137" t="s">
        <v>93</v>
      </c>
      <c r="H137" t="s">
        <v>87</v>
      </c>
      <c r="I137" t="s">
        <v>68</v>
      </c>
      <c r="J137">
        <v>300</v>
      </c>
      <c r="K137" t="s">
        <v>55</v>
      </c>
      <c r="L137" t="s">
        <v>93</v>
      </c>
      <c r="M137">
        <v>51.522430017751702</v>
      </c>
      <c r="N137">
        <v>-7.51962384839808</v>
      </c>
      <c r="O137">
        <v>15</v>
      </c>
      <c r="P137" t="s">
        <v>57</v>
      </c>
      <c r="Q137">
        <v>0</v>
      </c>
      <c r="R137">
        <v>1.25</v>
      </c>
      <c r="S137">
        <v>4</v>
      </c>
      <c r="T137">
        <v>5</v>
      </c>
      <c r="U137">
        <v>8</v>
      </c>
      <c r="V137" t="s">
        <v>57</v>
      </c>
      <c r="W137" t="s">
        <v>57</v>
      </c>
      <c r="X137" t="s">
        <v>58</v>
      </c>
      <c r="Z137">
        <v>23066.026211480799</v>
      </c>
      <c r="AA137" s="2">
        <v>5.2418981481481476E-2</v>
      </c>
      <c r="AB137" s="46" t="str">
        <f t="shared" si="2"/>
        <v/>
      </c>
    </row>
    <row r="138" spans="1:28" x14ac:dyDescent="0.35">
      <c r="A138" s="1">
        <v>44491</v>
      </c>
      <c r="B138" s="2">
        <v>0.4201388888888889</v>
      </c>
      <c r="C138" t="s">
        <v>86</v>
      </c>
      <c r="D138" t="s">
        <v>52</v>
      </c>
      <c r="E138">
        <v>50</v>
      </c>
      <c r="F138" t="s">
        <v>69</v>
      </c>
      <c r="G138" t="s">
        <v>93</v>
      </c>
      <c r="H138" t="s">
        <v>87</v>
      </c>
      <c r="I138" t="s">
        <v>71</v>
      </c>
      <c r="L138" t="s">
        <v>93</v>
      </c>
      <c r="M138">
        <v>51.522596811473399</v>
      </c>
      <c r="N138">
        <v>-7.5234611713397497</v>
      </c>
      <c r="O138">
        <v>15</v>
      </c>
      <c r="P138" t="s">
        <v>57</v>
      </c>
      <c r="Q138">
        <v>0</v>
      </c>
      <c r="R138">
        <v>1.25</v>
      </c>
      <c r="S138">
        <v>4</v>
      </c>
      <c r="T138">
        <v>5</v>
      </c>
      <c r="U138">
        <v>8</v>
      </c>
      <c r="V138" t="s">
        <v>57</v>
      </c>
      <c r="W138" t="s">
        <v>57</v>
      </c>
      <c r="X138" t="s">
        <v>58</v>
      </c>
      <c r="Z138">
        <v>46.381133009412103</v>
      </c>
      <c r="AA138" s="2">
        <v>1.7361111111111112E-2</v>
      </c>
      <c r="AB138" s="46">
        <f t="shared" si="2"/>
        <v>1.7361111111111105E-2</v>
      </c>
    </row>
    <row r="139" spans="1:28" x14ac:dyDescent="0.35">
      <c r="A139" s="1">
        <v>44491</v>
      </c>
      <c r="B139" s="2">
        <v>0.4375</v>
      </c>
      <c r="C139" t="s">
        <v>86</v>
      </c>
      <c r="D139" t="s">
        <v>60</v>
      </c>
      <c r="E139">
        <v>50</v>
      </c>
      <c r="F139" t="s">
        <v>69</v>
      </c>
      <c r="G139" t="s">
        <v>93</v>
      </c>
      <c r="H139" t="s">
        <v>87</v>
      </c>
      <c r="I139" t="s">
        <v>71</v>
      </c>
      <c r="L139" t="s">
        <v>93</v>
      </c>
      <c r="M139">
        <v>51.522558690985797</v>
      </c>
      <c r="N139">
        <v>-7.5235823820239904</v>
      </c>
      <c r="O139">
        <v>15</v>
      </c>
      <c r="P139" t="s">
        <v>57</v>
      </c>
      <c r="Q139">
        <v>0</v>
      </c>
      <c r="R139">
        <v>1.25</v>
      </c>
      <c r="S139">
        <v>4</v>
      </c>
      <c r="T139">
        <v>5</v>
      </c>
      <c r="U139">
        <v>8</v>
      </c>
      <c r="V139" t="s">
        <v>57</v>
      </c>
      <c r="W139" t="s">
        <v>57</v>
      </c>
      <c r="X139" t="s">
        <v>58</v>
      </c>
      <c r="Z139">
        <v>46.381133009412103</v>
      </c>
      <c r="AA139" s="2">
        <v>1.7361111111111112E-2</v>
      </c>
      <c r="AB139" s="46" t="str">
        <f t="shared" si="2"/>
        <v/>
      </c>
    </row>
    <row r="140" spans="1:28" x14ac:dyDescent="0.35">
      <c r="A140" s="1">
        <v>44491</v>
      </c>
      <c r="B140" s="2">
        <v>0.45594907407407409</v>
      </c>
      <c r="C140" t="s">
        <v>86</v>
      </c>
      <c r="D140" t="s">
        <v>52</v>
      </c>
      <c r="E140">
        <v>51</v>
      </c>
      <c r="F140" t="s">
        <v>62</v>
      </c>
      <c r="G140" t="s">
        <v>93</v>
      </c>
      <c r="H140" t="s">
        <v>87</v>
      </c>
      <c r="I140" t="s">
        <v>68</v>
      </c>
      <c r="J140">
        <v>300</v>
      </c>
      <c r="K140" t="s">
        <v>55</v>
      </c>
      <c r="L140" t="s">
        <v>93</v>
      </c>
      <c r="M140">
        <v>51.589805692737002</v>
      </c>
      <c r="N140">
        <v>-7.5194408220688702</v>
      </c>
      <c r="O140">
        <v>15</v>
      </c>
      <c r="P140" t="s">
        <v>57</v>
      </c>
      <c r="Q140">
        <v>0</v>
      </c>
      <c r="R140">
        <v>1.25</v>
      </c>
      <c r="S140">
        <v>4</v>
      </c>
      <c r="T140">
        <v>5</v>
      </c>
      <c r="U140">
        <v>8</v>
      </c>
      <c r="V140" t="s">
        <v>57</v>
      </c>
      <c r="W140" t="s">
        <v>57</v>
      </c>
      <c r="X140" t="s">
        <v>58</v>
      </c>
      <c r="Z140">
        <v>18920.641821885401</v>
      </c>
      <c r="AA140" s="2">
        <v>4.280092592592593E-2</v>
      </c>
      <c r="AB140" s="46">
        <f t="shared" si="2"/>
        <v>4.2800925925925937E-2</v>
      </c>
    </row>
    <row r="141" spans="1:28" x14ac:dyDescent="0.35">
      <c r="A141" s="1">
        <v>44491</v>
      </c>
      <c r="B141" s="2">
        <v>0.49875000000000003</v>
      </c>
      <c r="C141" t="s">
        <v>86</v>
      </c>
      <c r="D141" t="s">
        <v>60</v>
      </c>
      <c r="E141">
        <v>51</v>
      </c>
      <c r="F141" t="s">
        <v>62</v>
      </c>
      <c r="G141" t="s">
        <v>93</v>
      </c>
      <c r="H141" t="s">
        <v>87</v>
      </c>
      <c r="I141" t="s">
        <v>68</v>
      </c>
      <c r="J141">
        <v>300</v>
      </c>
      <c r="K141" t="s">
        <v>55</v>
      </c>
      <c r="L141" t="s">
        <v>93</v>
      </c>
      <c r="M141">
        <v>51.759752663983399</v>
      </c>
      <c r="N141">
        <v>-7.52150813995509</v>
      </c>
      <c r="O141">
        <v>15</v>
      </c>
      <c r="P141" t="s">
        <v>57</v>
      </c>
      <c r="Q141">
        <v>0</v>
      </c>
      <c r="R141">
        <v>1.25</v>
      </c>
      <c r="S141">
        <v>4</v>
      </c>
      <c r="T141">
        <v>5</v>
      </c>
      <c r="U141">
        <v>8</v>
      </c>
      <c r="V141" t="s">
        <v>57</v>
      </c>
      <c r="W141" t="s">
        <v>57</v>
      </c>
      <c r="X141" t="s">
        <v>58</v>
      </c>
      <c r="Z141">
        <v>18920.641821885401</v>
      </c>
      <c r="AA141" s="2">
        <v>4.280092592592593E-2</v>
      </c>
      <c r="AB141" s="46" t="str">
        <f t="shared" si="2"/>
        <v/>
      </c>
    </row>
    <row r="142" spans="1:28" x14ac:dyDescent="0.35">
      <c r="A142" s="1">
        <v>44491</v>
      </c>
      <c r="B142" s="2">
        <v>0.62958333333333327</v>
      </c>
      <c r="C142" t="s">
        <v>86</v>
      </c>
      <c r="D142" t="s">
        <v>52</v>
      </c>
      <c r="E142">
        <v>52</v>
      </c>
      <c r="F142" t="s">
        <v>62</v>
      </c>
      <c r="G142" t="s">
        <v>93</v>
      </c>
      <c r="H142" t="s">
        <v>87</v>
      </c>
      <c r="I142" t="s">
        <v>67</v>
      </c>
      <c r="J142">
        <v>300</v>
      </c>
      <c r="K142" t="s">
        <v>55</v>
      </c>
      <c r="L142" t="s">
        <v>93</v>
      </c>
      <c r="M142">
        <v>51.994023996122799</v>
      </c>
      <c r="N142">
        <v>-7.5355685097205303</v>
      </c>
      <c r="O142">
        <v>20</v>
      </c>
      <c r="P142" t="s">
        <v>57</v>
      </c>
      <c r="Q142">
        <v>0</v>
      </c>
      <c r="R142">
        <v>0.75</v>
      </c>
      <c r="S142">
        <v>4</v>
      </c>
      <c r="T142">
        <v>5</v>
      </c>
      <c r="U142">
        <v>7</v>
      </c>
      <c r="V142" t="s">
        <v>57</v>
      </c>
      <c r="W142" t="s">
        <v>57</v>
      </c>
      <c r="X142" t="s">
        <v>61</v>
      </c>
      <c r="Z142">
        <v>17422.0107749772</v>
      </c>
      <c r="AA142" s="2">
        <v>4.3692129629629629E-2</v>
      </c>
      <c r="AB142" s="46">
        <f t="shared" si="2"/>
        <v>4.369212962962965E-2</v>
      </c>
    </row>
    <row r="143" spans="1:28" x14ac:dyDescent="0.35">
      <c r="A143" s="1">
        <v>44491</v>
      </c>
      <c r="B143" s="2">
        <v>0.67327546296296292</v>
      </c>
      <c r="C143" t="s">
        <v>86</v>
      </c>
      <c r="D143" t="s">
        <v>60</v>
      </c>
      <c r="E143">
        <v>52</v>
      </c>
      <c r="F143" t="s">
        <v>62</v>
      </c>
      <c r="G143" t="s">
        <v>93</v>
      </c>
      <c r="H143" t="s">
        <v>87</v>
      </c>
      <c r="I143" t="s">
        <v>67</v>
      </c>
      <c r="J143">
        <v>300</v>
      </c>
      <c r="K143" t="s">
        <v>55</v>
      </c>
      <c r="L143" t="s">
        <v>93</v>
      </c>
      <c r="M143">
        <v>51.900044819437198</v>
      </c>
      <c r="N143">
        <v>-7.7385341844806197</v>
      </c>
      <c r="O143">
        <v>20</v>
      </c>
      <c r="P143" t="s">
        <v>57</v>
      </c>
      <c r="Q143">
        <v>0</v>
      </c>
      <c r="R143">
        <v>0.75</v>
      </c>
      <c r="S143">
        <v>4</v>
      </c>
      <c r="T143">
        <v>5</v>
      </c>
      <c r="U143">
        <v>7</v>
      </c>
      <c r="V143" t="s">
        <v>57</v>
      </c>
      <c r="W143" t="s">
        <v>57</v>
      </c>
      <c r="X143" t="s">
        <v>61</v>
      </c>
      <c r="Z143">
        <v>17422.0107749772</v>
      </c>
      <c r="AA143" s="2">
        <v>4.3692129629629629E-2</v>
      </c>
      <c r="AB143" s="46" t="str">
        <f t="shared" si="2"/>
        <v/>
      </c>
    </row>
    <row r="144" spans="1:28" x14ac:dyDescent="0.35">
      <c r="A144" s="1">
        <v>44491</v>
      </c>
      <c r="B144" s="2">
        <v>0.67395833333333333</v>
      </c>
      <c r="C144" t="s">
        <v>86</v>
      </c>
      <c r="D144" t="s">
        <v>52</v>
      </c>
      <c r="E144">
        <v>53</v>
      </c>
      <c r="F144" t="s">
        <v>62</v>
      </c>
      <c r="G144" t="s">
        <v>93</v>
      </c>
      <c r="H144" t="s">
        <v>87</v>
      </c>
      <c r="I144" t="s">
        <v>68</v>
      </c>
      <c r="J144">
        <v>300</v>
      </c>
      <c r="K144" t="s">
        <v>55</v>
      </c>
      <c r="L144" t="s">
        <v>93</v>
      </c>
      <c r="M144">
        <v>51.898851826707798</v>
      </c>
      <c r="N144">
        <v>-7.7391144198745501</v>
      </c>
      <c r="O144">
        <v>20</v>
      </c>
      <c r="P144" t="s">
        <v>57</v>
      </c>
      <c r="Q144">
        <v>0</v>
      </c>
      <c r="R144">
        <v>0.75</v>
      </c>
      <c r="S144">
        <v>4</v>
      </c>
      <c r="T144">
        <v>5</v>
      </c>
      <c r="U144">
        <v>7</v>
      </c>
      <c r="V144" t="s">
        <v>57</v>
      </c>
      <c r="W144" t="s">
        <v>57</v>
      </c>
      <c r="X144" t="s">
        <v>61</v>
      </c>
      <c r="Z144">
        <v>26055.7016754611</v>
      </c>
      <c r="AA144" s="2">
        <v>5.9444444444444446E-2</v>
      </c>
      <c r="AB144" s="46">
        <f t="shared" si="2"/>
        <v>5.9444444444444411E-2</v>
      </c>
    </row>
    <row r="145" spans="1:28" x14ac:dyDescent="0.35">
      <c r="A145" s="1">
        <v>44491</v>
      </c>
      <c r="B145" s="2">
        <v>0.73340277777777774</v>
      </c>
      <c r="C145" t="s">
        <v>86</v>
      </c>
      <c r="D145" t="s">
        <v>60</v>
      </c>
      <c r="E145">
        <v>53</v>
      </c>
      <c r="F145" t="s">
        <v>62</v>
      </c>
      <c r="G145" t="s">
        <v>93</v>
      </c>
      <c r="H145" t="s">
        <v>87</v>
      </c>
      <c r="I145" t="s">
        <v>68</v>
      </c>
      <c r="J145">
        <v>300</v>
      </c>
      <c r="K145" t="s">
        <v>55</v>
      </c>
      <c r="L145" t="s">
        <v>93</v>
      </c>
      <c r="M145">
        <v>51.664814487550402</v>
      </c>
      <c r="N145">
        <v>-7.74111103330742</v>
      </c>
      <c r="O145">
        <v>20</v>
      </c>
      <c r="P145" t="s">
        <v>57</v>
      </c>
      <c r="Q145">
        <v>0</v>
      </c>
      <c r="R145">
        <v>0.75</v>
      </c>
      <c r="S145">
        <v>4</v>
      </c>
      <c r="T145">
        <v>5</v>
      </c>
      <c r="U145">
        <v>7</v>
      </c>
      <c r="V145" t="s">
        <v>57</v>
      </c>
      <c r="W145" t="s">
        <v>57</v>
      </c>
      <c r="X145" t="s">
        <v>61</v>
      </c>
      <c r="Z145">
        <v>26055.7016754611</v>
      </c>
      <c r="AA145" s="2">
        <v>5.9444444444444446E-2</v>
      </c>
      <c r="AB145" s="46" t="str">
        <f t="shared" si="2"/>
        <v/>
      </c>
    </row>
    <row r="146" spans="1:28" x14ac:dyDescent="0.35">
      <c r="A146" s="1">
        <v>44492</v>
      </c>
      <c r="B146" s="2">
        <v>0.34979166666666667</v>
      </c>
      <c r="C146" t="s">
        <v>86</v>
      </c>
      <c r="D146" t="s">
        <v>52</v>
      </c>
      <c r="E146">
        <v>54</v>
      </c>
      <c r="F146" t="s">
        <v>62</v>
      </c>
      <c r="G146" t="s">
        <v>93</v>
      </c>
      <c r="H146" t="s">
        <v>87</v>
      </c>
      <c r="I146" t="s">
        <v>68</v>
      </c>
      <c r="J146">
        <v>300</v>
      </c>
      <c r="K146" t="s">
        <v>55</v>
      </c>
      <c r="L146" t="s">
        <v>93</v>
      </c>
      <c r="M146">
        <v>51.614634339522397</v>
      </c>
      <c r="N146">
        <v>-8.1620351348412594</v>
      </c>
      <c r="O146">
        <v>15</v>
      </c>
      <c r="P146" t="s">
        <v>57</v>
      </c>
      <c r="Q146">
        <v>0</v>
      </c>
      <c r="R146">
        <v>2</v>
      </c>
      <c r="S146">
        <v>6</v>
      </c>
      <c r="T146">
        <v>6</v>
      </c>
      <c r="U146">
        <v>7</v>
      </c>
      <c r="V146" t="s">
        <v>57</v>
      </c>
      <c r="W146" t="s">
        <v>57</v>
      </c>
      <c r="X146" t="s">
        <v>61</v>
      </c>
      <c r="Z146">
        <v>46007.7117605413</v>
      </c>
      <c r="AA146" s="2">
        <v>0.1431712962962963</v>
      </c>
      <c r="AB146" s="46">
        <f t="shared" si="2"/>
        <v>2.134259259259258E-2</v>
      </c>
    </row>
    <row r="147" spans="1:28" x14ac:dyDescent="0.35">
      <c r="A147" s="1">
        <v>44492</v>
      </c>
      <c r="B147" s="2">
        <v>0.37113425925925925</v>
      </c>
      <c r="C147" t="s">
        <v>86</v>
      </c>
      <c r="D147" t="s">
        <v>59</v>
      </c>
      <c r="E147">
        <v>54</v>
      </c>
      <c r="F147" t="s">
        <v>62</v>
      </c>
      <c r="G147" t="s">
        <v>93</v>
      </c>
      <c r="H147" t="s">
        <v>87</v>
      </c>
      <c r="I147" t="s">
        <v>68</v>
      </c>
      <c r="J147">
        <v>300</v>
      </c>
      <c r="K147" t="s">
        <v>55</v>
      </c>
      <c r="L147" t="s">
        <v>93</v>
      </c>
      <c r="M147">
        <v>51.549133117042302</v>
      </c>
      <c r="N147">
        <v>-8.1630120641352999</v>
      </c>
      <c r="O147">
        <v>15</v>
      </c>
      <c r="P147" t="s">
        <v>57</v>
      </c>
      <c r="Q147">
        <v>0</v>
      </c>
      <c r="R147">
        <v>2</v>
      </c>
      <c r="S147">
        <v>6</v>
      </c>
      <c r="T147">
        <v>6</v>
      </c>
      <c r="U147">
        <v>7</v>
      </c>
      <c r="V147" t="s">
        <v>65</v>
      </c>
      <c r="W147" t="s">
        <v>66</v>
      </c>
      <c r="X147" t="s">
        <v>61</v>
      </c>
      <c r="Z147">
        <v>46007.7117605413</v>
      </c>
      <c r="AA147" s="2">
        <v>0.1431712962962963</v>
      </c>
      <c r="AB147" s="46">
        <f t="shared" si="2"/>
        <v>6.4814814814817545E-4</v>
      </c>
    </row>
    <row r="148" spans="1:28" x14ac:dyDescent="0.35">
      <c r="A148" s="1">
        <v>44492</v>
      </c>
      <c r="B148" s="2">
        <v>0.37178240740740742</v>
      </c>
      <c r="C148" t="s">
        <v>86</v>
      </c>
      <c r="D148" t="s">
        <v>59</v>
      </c>
      <c r="E148">
        <v>54</v>
      </c>
      <c r="F148" t="s">
        <v>62</v>
      </c>
      <c r="G148" t="s">
        <v>93</v>
      </c>
      <c r="H148" t="s">
        <v>87</v>
      </c>
      <c r="I148" t="s">
        <v>68</v>
      </c>
      <c r="J148">
        <v>300</v>
      </c>
      <c r="K148" t="s">
        <v>55</v>
      </c>
      <c r="L148" t="s">
        <v>93</v>
      </c>
      <c r="M148">
        <v>51.546776804138098</v>
      </c>
      <c r="N148">
        <v>-8.1624126221719902</v>
      </c>
      <c r="O148">
        <v>15</v>
      </c>
      <c r="P148" t="s">
        <v>57</v>
      </c>
      <c r="Q148">
        <v>0</v>
      </c>
      <c r="R148">
        <v>2</v>
      </c>
      <c r="S148">
        <v>6</v>
      </c>
      <c r="T148">
        <v>6</v>
      </c>
      <c r="U148">
        <v>7</v>
      </c>
      <c r="V148" t="s">
        <v>57</v>
      </c>
      <c r="W148" t="s">
        <v>57</v>
      </c>
      <c r="X148" t="s">
        <v>61</v>
      </c>
      <c r="Z148">
        <v>46007.7117605413</v>
      </c>
      <c r="AA148" s="2">
        <v>0.1431712962962963</v>
      </c>
      <c r="AB148" s="46">
        <f t="shared" si="2"/>
        <v>1.7800925925925914E-2</v>
      </c>
    </row>
    <row r="149" spans="1:28" x14ac:dyDescent="0.35">
      <c r="A149" s="1">
        <v>44492</v>
      </c>
      <c r="B149" s="2">
        <v>0.38958333333333334</v>
      </c>
      <c r="C149" t="s">
        <v>86</v>
      </c>
      <c r="D149" t="s">
        <v>59</v>
      </c>
      <c r="E149">
        <v>54</v>
      </c>
      <c r="F149" t="s">
        <v>62</v>
      </c>
      <c r="G149" t="s">
        <v>93</v>
      </c>
      <c r="H149" t="s">
        <v>87</v>
      </c>
      <c r="I149" t="s">
        <v>68</v>
      </c>
      <c r="J149">
        <v>300</v>
      </c>
      <c r="K149" t="s">
        <v>55</v>
      </c>
      <c r="L149" t="s">
        <v>93</v>
      </c>
      <c r="M149">
        <v>51.492978310789802</v>
      </c>
      <c r="N149">
        <v>-8.1629455271118303</v>
      </c>
      <c r="O149">
        <v>15</v>
      </c>
      <c r="P149" t="s">
        <v>57</v>
      </c>
      <c r="Q149">
        <v>0</v>
      </c>
      <c r="R149">
        <v>2.5</v>
      </c>
      <c r="S149">
        <v>6</v>
      </c>
      <c r="T149">
        <v>6</v>
      </c>
      <c r="U149">
        <v>7</v>
      </c>
      <c r="V149" t="s">
        <v>57</v>
      </c>
      <c r="W149" t="s">
        <v>57</v>
      </c>
      <c r="X149" t="s">
        <v>61</v>
      </c>
      <c r="Z149">
        <v>46007.7117605413</v>
      </c>
      <c r="AA149" s="2">
        <v>0.1431712962962963</v>
      </c>
      <c r="AB149" s="46">
        <f t="shared" si="2"/>
        <v>1.193287037037033E-2</v>
      </c>
    </row>
    <row r="150" spans="1:28" x14ac:dyDescent="0.35">
      <c r="A150" s="1">
        <v>44492</v>
      </c>
      <c r="B150" s="2">
        <v>0.40151620370370367</v>
      </c>
      <c r="C150" t="s">
        <v>86</v>
      </c>
      <c r="D150" t="s">
        <v>59</v>
      </c>
      <c r="E150">
        <v>54</v>
      </c>
      <c r="F150" t="s">
        <v>62</v>
      </c>
      <c r="G150" t="s">
        <v>93</v>
      </c>
      <c r="H150" t="s">
        <v>87</v>
      </c>
      <c r="I150" t="s">
        <v>68</v>
      </c>
      <c r="J150">
        <v>300</v>
      </c>
      <c r="K150" t="s">
        <v>55</v>
      </c>
      <c r="L150" t="s">
        <v>93</v>
      </c>
      <c r="M150">
        <v>51.457531104028497</v>
      </c>
      <c r="N150">
        <v>-8.1627124414385595</v>
      </c>
      <c r="O150">
        <v>2</v>
      </c>
      <c r="P150" t="s">
        <v>57</v>
      </c>
      <c r="Q150">
        <v>0</v>
      </c>
      <c r="R150">
        <v>2.5</v>
      </c>
      <c r="S150">
        <v>6</v>
      </c>
      <c r="T150">
        <v>6</v>
      </c>
      <c r="U150">
        <v>7</v>
      </c>
      <c r="V150" t="s">
        <v>65</v>
      </c>
      <c r="W150" t="s">
        <v>66</v>
      </c>
      <c r="X150" t="s">
        <v>61</v>
      </c>
      <c r="Z150">
        <v>46007.7117605413</v>
      </c>
      <c r="AA150" s="2">
        <v>0.1431712962962963</v>
      </c>
      <c r="AB150" s="46">
        <f t="shared" si="2"/>
        <v>1.7245370370370661E-3</v>
      </c>
    </row>
    <row r="151" spans="1:28" x14ac:dyDescent="0.35">
      <c r="A151" s="1">
        <v>44492</v>
      </c>
      <c r="B151" s="2">
        <v>0.40324074074074073</v>
      </c>
      <c r="C151" t="s">
        <v>86</v>
      </c>
      <c r="D151" t="s">
        <v>59</v>
      </c>
      <c r="E151">
        <v>54</v>
      </c>
      <c r="F151" t="s">
        <v>62</v>
      </c>
      <c r="G151" t="s">
        <v>93</v>
      </c>
      <c r="H151" t="s">
        <v>87</v>
      </c>
      <c r="I151" t="s">
        <v>68</v>
      </c>
      <c r="J151">
        <v>300</v>
      </c>
      <c r="K151" t="s">
        <v>55</v>
      </c>
      <c r="L151" t="s">
        <v>93</v>
      </c>
      <c r="M151">
        <v>51.452484146406903</v>
      </c>
      <c r="N151">
        <v>-8.1628542062664202</v>
      </c>
      <c r="O151">
        <v>8</v>
      </c>
      <c r="P151" t="s">
        <v>57</v>
      </c>
      <c r="Q151">
        <v>0</v>
      </c>
      <c r="R151">
        <v>2.5</v>
      </c>
      <c r="S151">
        <v>6</v>
      </c>
      <c r="T151">
        <v>6</v>
      </c>
      <c r="U151">
        <v>7</v>
      </c>
      <c r="V151" t="s">
        <v>57</v>
      </c>
      <c r="W151" t="s">
        <v>57</v>
      </c>
      <c r="X151" t="s">
        <v>61</v>
      </c>
      <c r="Z151">
        <v>46007.7117605413</v>
      </c>
      <c r="AA151" s="2">
        <v>0.1431712962962963</v>
      </c>
      <c r="AB151" s="46">
        <f t="shared" si="2"/>
        <v>8.6805555555558023E-4</v>
      </c>
    </row>
    <row r="152" spans="1:28" x14ac:dyDescent="0.35">
      <c r="A152" s="1">
        <v>44492</v>
      </c>
      <c r="B152" s="2">
        <v>0.40410879629629631</v>
      </c>
      <c r="C152" t="s">
        <v>86</v>
      </c>
      <c r="D152" t="s">
        <v>59</v>
      </c>
      <c r="E152">
        <v>54</v>
      </c>
      <c r="F152" t="s">
        <v>62</v>
      </c>
      <c r="G152" t="s">
        <v>93</v>
      </c>
      <c r="H152" t="s">
        <v>87</v>
      </c>
      <c r="I152" t="s">
        <v>68</v>
      </c>
      <c r="J152">
        <v>300</v>
      </c>
      <c r="K152" t="s">
        <v>55</v>
      </c>
      <c r="L152" t="s">
        <v>93</v>
      </c>
      <c r="M152">
        <v>51.449926316438798</v>
      </c>
      <c r="N152">
        <v>-8.1628404870867008</v>
      </c>
      <c r="O152">
        <v>2</v>
      </c>
      <c r="P152" t="s">
        <v>57</v>
      </c>
      <c r="Q152">
        <v>0</v>
      </c>
      <c r="R152">
        <v>2.5</v>
      </c>
      <c r="S152">
        <v>6</v>
      </c>
      <c r="T152">
        <v>6</v>
      </c>
      <c r="U152">
        <v>8</v>
      </c>
      <c r="V152" t="s">
        <v>65</v>
      </c>
      <c r="W152" t="s">
        <v>66</v>
      </c>
      <c r="X152" t="s">
        <v>61</v>
      </c>
      <c r="Z152">
        <v>46007.7117605413</v>
      </c>
      <c r="AA152" s="2">
        <v>0.1431712962962963</v>
      </c>
      <c r="AB152" s="46">
        <f t="shared" si="2"/>
        <v>5.6018518518518023E-3</v>
      </c>
    </row>
    <row r="153" spans="1:28" x14ac:dyDescent="0.35">
      <c r="A153" s="1">
        <v>44492</v>
      </c>
      <c r="B153" s="2">
        <v>0.40971064814814812</v>
      </c>
      <c r="C153" t="s">
        <v>86</v>
      </c>
      <c r="D153" t="s">
        <v>59</v>
      </c>
      <c r="E153">
        <v>54</v>
      </c>
      <c r="F153" t="s">
        <v>62</v>
      </c>
      <c r="G153" t="s">
        <v>93</v>
      </c>
      <c r="H153" t="s">
        <v>87</v>
      </c>
      <c r="I153" t="s">
        <v>68</v>
      </c>
      <c r="J153">
        <v>300</v>
      </c>
      <c r="K153" t="s">
        <v>55</v>
      </c>
      <c r="L153" t="s">
        <v>93</v>
      </c>
      <c r="M153">
        <v>51.432707177287099</v>
      </c>
      <c r="N153">
        <v>-8.1629792516850195</v>
      </c>
      <c r="O153">
        <v>10</v>
      </c>
      <c r="P153" t="s">
        <v>57</v>
      </c>
      <c r="Q153">
        <v>0</v>
      </c>
      <c r="R153">
        <v>2.5</v>
      </c>
      <c r="S153">
        <v>6</v>
      </c>
      <c r="T153">
        <v>6</v>
      </c>
      <c r="U153">
        <v>7</v>
      </c>
      <c r="V153" t="s">
        <v>57</v>
      </c>
      <c r="W153" t="s">
        <v>57</v>
      </c>
      <c r="X153" t="s">
        <v>61</v>
      </c>
      <c r="Z153">
        <v>46007.7117605413</v>
      </c>
      <c r="AA153" s="2">
        <v>0.1431712962962963</v>
      </c>
      <c r="AB153" s="46">
        <f t="shared" si="2"/>
        <v>5.0115740740740988E-3</v>
      </c>
    </row>
    <row r="154" spans="1:28" x14ac:dyDescent="0.35">
      <c r="A154" s="1">
        <v>44492</v>
      </c>
      <c r="B154" s="2">
        <v>0.41472222222222221</v>
      </c>
      <c r="C154" t="s">
        <v>86</v>
      </c>
      <c r="D154" t="s">
        <v>59</v>
      </c>
      <c r="E154">
        <v>54</v>
      </c>
      <c r="F154" t="s">
        <v>62</v>
      </c>
      <c r="G154" t="s">
        <v>93</v>
      </c>
      <c r="H154" t="s">
        <v>87</v>
      </c>
      <c r="I154" t="s">
        <v>68</v>
      </c>
      <c r="J154">
        <v>300</v>
      </c>
      <c r="K154" t="s">
        <v>55</v>
      </c>
      <c r="L154" t="s">
        <v>93</v>
      </c>
      <c r="M154">
        <v>51.417449335555297</v>
      </c>
      <c r="N154">
        <v>-8.16256764484889</v>
      </c>
      <c r="O154">
        <v>15</v>
      </c>
      <c r="P154" t="s">
        <v>63</v>
      </c>
      <c r="Q154">
        <v>10</v>
      </c>
      <c r="R154">
        <v>2.5</v>
      </c>
      <c r="S154">
        <v>6</v>
      </c>
      <c r="T154">
        <v>6</v>
      </c>
      <c r="U154">
        <v>6</v>
      </c>
      <c r="V154" t="s">
        <v>57</v>
      </c>
      <c r="W154" t="s">
        <v>57</v>
      </c>
      <c r="X154" t="s">
        <v>61</v>
      </c>
      <c r="Z154">
        <v>46007.7117605413</v>
      </c>
      <c r="AA154" s="2">
        <v>0.1431712962962963</v>
      </c>
      <c r="AB154" s="46">
        <f t="shared" si="2"/>
        <v>3.3912037037036602E-3</v>
      </c>
    </row>
    <row r="155" spans="1:28" x14ac:dyDescent="0.35">
      <c r="A155" s="1">
        <v>44492</v>
      </c>
      <c r="B155" s="2">
        <v>0.41811342592592587</v>
      </c>
      <c r="C155" t="s">
        <v>86</v>
      </c>
      <c r="D155" t="s">
        <v>59</v>
      </c>
      <c r="E155">
        <v>54</v>
      </c>
      <c r="F155" t="s">
        <v>62</v>
      </c>
      <c r="G155" t="s">
        <v>93</v>
      </c>
      <c r="H155" t="s">
        <v>87</v>
      </c>
      <c r="I155" t="s">
        <v>68</v>
      </c>
      <c r="J155">
        <v>300</v>
      </c>
      <c r="K155" t="s">
        <v>55</v>
      </c>
      <c r="L155" t="s">
        <v>93</v>
      </c>
      <c r="M155">
        <v>51.406756098138104</v>
      </c>
      <c r="N155">
        <v>-8.1624642057946808</v>
      </c>
      <c r="O155">
        <v>15</v>
      </c>
      <c r="P155" t="s">
        <v>57</v>
      </c>
      <c r="Q155">
        <v>0</v>
      </c>
      <c r="R155">
        <v>2.5</v>
      </c>
      <c r="S155">
        <v>6</v>
      </c>
      <c r="T155">
        <v>6</v>
      </c>
      <c r="U155">
        <v>6</v>
      </c>
      <c r="V155" t="s">
        <v>57</v>
      </c>
      <c r="W155" t="s">
        <v>57</v>
      </c>
      <c r="X155" t="s">
        <v>61</v>
      </c>
      <c r="Z155">
        <v>46007.7117605413</v>
      </c>
      <c r="AA155" s="2">
        <v>0.1431712962962963</v>
      </c>
      <c r="AB155" s="46">
        <f t="shared" si="2"/>
        <v>4.8946759259259343E-2</v>
      </c>
    </row>
    <row r="156" spans="1:28" x14ac:dyDescent="0.35">
      <c r="A156" s="1">
        <v>44492</v>
      </c>
      <c r="B156" s="2">
        <v>0.46706018518518522</v>
      </c>
      <c r="C156" t="s">
        <v>86</v>
      </c>
      <c r="D156" t="s">
        <v>59</v>
      </c>
      <c r="E156">
        <v>54</v>
      </c>
      <c r="F156" t="s">
        <v>62</v>
      </c>
      <c r="G156" t="s">
        <v>93</v>
      </c>
      <c r="H156" t="s">
        <v>87</v>
      </c>
      <c r="I156" t="s">
        <v>68</v>
      </c>
      <c r="J156">
        <v>300</v>
      </c>
      <c r="K156" t="s">
        <v>55</v>
      </c>
      <c r="L156" t="s">
        <v>93</v>
      </c>
      <c r="M156">
        <v>51.264473879505999</v>
      </c>
      <c r="N156">
        <v>-8.1632896907527694</v>
      </c>
      <c r="O156">
        <v>15</v>
      </c>
      <c r="P156" t="s">
        <v>57</v>
      </c>
      <c r="Q156">
        <v>0</v>
      </c>
      <c r="R156">
        <v>3</v>
      </c>
      <c r="S156">
        <v>6</v>
      </c>
      <c r="T156">
        <v>7</v>
      </c>
      <c r="U156">
        <v>7</v>
      </c>
      <c r="V156" t="s">
        <v>57</v>
      </c>
      <c r="W156" t="s">
        <v>57</v>
      </c>
      <c r="X156" t="s">
        <v>61</v>
      </c>
      <c r="Z156">
        <v>46007.7117605413</v>
      </c>
      <c r="AA156" s="2">
        <v>0.1431712962962963</v>
      </c>
      <c r="AB156" s="46">
        <f t="shared" si="2"/>
        <v>2.5902777777777775E-2</v>
      </c>
    </row>
    <row r="157" spans="1:28" x14ac:dyDescent="0.35">
      <c r="A157" s="1">
        <v>44492</v>
      </c>
      <c r="B157" s="2">
        <v>0.49296296296296299</v>
      </c>
      <c r="C157" t="s">
        <v>86</v>
      </c>
      <c r="D157" t="s">
        <v>60</v>
      </c>
      <c r="E157">
        <v>54</v>
      </c>
      <c r="F157" t="s">
        <v>62</v>
      </c>
      <c r="G157" t="s">
        <v>93</v>
      </c>
      <c r="H157" t="s">
        <v>87</v>
      </c>
      <c r="I157" t="s">
        <v>68</v>
      </c>
      <c r="J157">
        <v>300</v>
      </c>
      <c r="K157" t="s">
        <v>55</v>
      </c>
      <c r="L157" t="s">
        <v>93</v>
      </c>
      <c r="M157">
        <v>51.201483865291799</v>
      </c>
      <c r="N157">
        <v>-8.1642554700014998</v>
      </c>
      <c r="O157">
        <v>15</v>
      </c>
      <c r="P157" t="s">
        <v>57</v>
      </c>
      <c r="Q157">
        <v>0</v>
      </c>
      <c r="R157">
        <v>3</v>
      </c>
      <c r="S157">
        <v>6</v>
      </c>
      <c r="T157">
        <v>7</v>
      </c>
      <c r="U157">
        <v>7</v>
      </c>
      <c r="V157" t="s">
        <v>57</v>
      </c>
      <c r="W157" t="s">
        <v>57</v>
      </c>
      <c r="X157" t="s">
        <v>61</v>
      </c>
      <c r="Z157">
        <v>46007.7117605413</v>
      </c>
      <c r="AA157" s="2">
        <v>0.1431712962962963</v>
      </c>
      <c r="AB157" s="46" t="str">
        <f t="shared" si="2"/>
        <v/>
      </c>
    </row>
    <row r="158" spans="1:28" x14ac:dyDescent="0.35">
      <c r="A158" s="1">
        <v>44493</v>
      </c>
      <c r="B158" s="2">
        <v>0.39155092592592594</v>
      </c>
      <c r="C158" t="s">
        <v>86</v>
      </c>
      <c r="D158" t="s">
        <v>52</v>
      </c>
      <c r="E158">
        <v>56</v>
      </c>
      <c r="F158" t="s">
        <v>62</v>
      </c>
      <c r="G158" t="s">
        <v>93</v>
      </c>
      <c r="H158" t="s">
        <v>87</v>
      </c>
      <c r="I158" t="s">
        <v>70</v>
      </c>
      <c r="J158">
        <v>300</v>
      </c>
      <c r="K158" t="s">
        <v>55</v>
      </c>
      <c r="L158" t="s">
        <v>93</v>
      </c>
      <c r="M158">
        <v>51.168783743082201</v>
      </c>
      <c r="N158">
        <v>-8.8002361392527497</v>
      </c>
      <c r="O158">
        <v>10</v>
      </c>
      <c r="P158" t="s">
        <v>57</v>
      </c>
      <c r="Q158">
        <v>0</v>
      </c>
      <c r="R158">
        <v>2</v>
      </c>
      <c r="S158">
        <v>5</v>
      </c>
      <c r="T158">
        <v>5</v>
      </c>
      <c r="U158">
        <v>1</v>
      </c>
      <c r="V158" t="s">
        <v>57</v>
      </c>
      <c r="W158" t="s">
        <v>57</v>
      </c>
      <c r="X158" t="s">
        <v>58</v>
      </c>
      <c r="Z158">
        <v>1398.52404913181</v>
      </c>
      <c r="AA158" s="2">
        <v>1.2141203703703704E-2</v>
      </c>
      <c r="AB158" s="46">
        <f t="shared" si="2"/>
        <v>1.2141203703703696E-2</v>
      </c>
    </row>
    <row r="159" spans="1:28" x14ac:dyDescent="0.35">
      <c r="A159" s="1">
        <v>44493</v>
      </c>
      <c r="B159" s="2">
        <v>0.40369212962962964</v>
      </c>
      <c r="C159" t="s">
        <v>86</v>
      </c>
      <c r="D159" t="s">
        <v>60</v>
      </c>
      <c r="E159">
        <v>56</v>
      </c>
      <c r="F159" t="s">
        <v>62</v>
      </c>
      <c r="G159" t="s">
        <v>93</v>
      </c>
      <c r="H159" t="s">
        <v>87</v>
      </c>
      <c r="I159" t="s">
        <v>70</v>
      </c>
      <c r="J159">
        <v>300</v>
      </c>
      <c r="K159" t="s">
        <v>55</v>
      </c>
      <c r="L159" t="s">
        <v>93</v>
      </c>
      <c r="M159">
        <v>51.156942085517699</v>
      </c>
      <c r="N159">
        <v>-8.7935519075312794</v>
      </c>
      <c r="O159">
        <v>10</v>
      </c>
      <c r="P159" t="s">
        <v>57</v>
      </c>
      <c r="Q159">
        <v>0</v>
      </c>
      <c r="R159">
        <v>2</v>
      </c>
      <c r="S159">
        <v>5</v>
      </c>
      <c r="T159">
        <v>5</v>
      </c>
      <c r="U159">
        <v>1</v>
      </c>
      <c r="V159" t="s">
        <v>57</v>
      </c>
      <c r="W159" t="s">
        <v>57</v>
      </c>
      <c r="X159" t="s">
        <v>58</v>
      </c>
      <c r="Z159">
        <v>1398.52404913181</v>
      </c>
      <c r="AA159" s="2">
        <v>1.2141203703703704E-2</v>
      </c>
      <c r="AB159" s="46" t="str">
        <f t="shared" si="2"/>
        <v/>
      </c>
    </row>
    <row r="160" spans="1:28" x14ac:dyDescent="0.35">
      <c r="A160" s="1">
        <v>44493</v>
      </c>
      <c r="B160" s="2">
        <v>0.40709490740740745</v>
      </c>
      <c r="C160" t="s">
        <v>86</v>
      </c>
      <c r="D160" t="s">
        <v>52</v>
      </c>
      <c r="E160">
        <v>57</v>
      </c>
      <c r="F160" t="s">
        <v>62</v>
      </c>
      <c r="G160" t="s">
        <v>93</v>
      </c>
      <c r="H160" t="s">
        <v>87</v>
      </c>
      <c r="I160" t="s">
        <v>68</v>
      </c>
      <c r="J160">
        <v>300</v>
      </c>
      <c r="K160" t="s">
        <v>55</v>
      </c>
      <c r="L160" t="s">
        <v>93</v>
      </c>
      <c r="M160">
        <v>51.161877202000802</v>
      </c>
      <c r="N160">
        <v>-8.7953505908539</v>
      </c>
      <c r="O160">
        <v>10</v>
      </c>
      <c r="P160" t="s">
        <v>57</v>
      </c>
      <c r="Q160">
        <v>0</v>
      </c>
      <c r="R160">
        <v>2</v>
      </c>
      <c r="S160">
        <v>5</v>
      </c>
      <c r="T160">
        <v>5</v>
      </c>
      <c r="U160">
        <v>1</v>
      </c>
      <c r="V160" t="s">
        <v>57</v>
      </c>
      <c r="W160" t="s">
        <v>57</v>
      </c>
      <c r="X160" t="s">
        <v>61</v>
      </c>
      <c r="Z160">
        <v>17880.745564557401</v>
      </c>
      <c r="AA160" s="2">
        <v>4.1041666666666664E-2</v>
      </c>
      <c r="AB160" s="46">
        <f t="shared" si="2"/>
        <v>4.1041666666666643E-2</v>
      </c>
    </row>
    <row r="161" spans="1:28" x14ac:dyDescent="0.35">
      <c r="A161" s="1">
        <v>44493</v>
      </c>
      <c r="B161" s="2">
        <v>0.44813657407407409</v>
      </c>
      <c r="C161" t="s">
        <v>86</v>
      </c>
      <c r="D161" t="s">
        <v>60</v>
      </c>
      <c r="E161">
        <v>57</v>
      </c>
      <c r="F161" t="s">
        <v>62</v>
      </c>
      <c r="G161" t="s">
        <v>93</v>
      </c>
      <c r="H161" t="s">
        <v>87</v>
      </c>
      <c r="I161" t="s">
        <v>68</v>
      </c>
      <c r="J161">
        <v>300</v>
      </c>
      <c r="K161" t="s">
        <v>55</v>
      </c>
      <c r="L161" t="s">
        <v>93</v>
      </c>
      <c r="M161">
        <v>51.322429077215197</v>
      </c>
      <c r="N161">
        <v>-8.8022518502778393</v>
      </c>
      <c r="O161">
        <v>10</v>
      </c>
      <c r="P161" t="s">
        <v>57</v>
      </c>
      <c r="Q161">
        <v>0</v>
      </c>
      <c r="R161">
        <v>2</v>
      </c>
      <c r="S161">
        <v>5</v>
      </c>
      <c r="T161">
        <v>5</v>
      </c>
      <c r="U161">
        <v>1</v>
      </c>
      <c r="V161" t="s">
        <v>57</v>
      </c>
      <c r="W161" t="s">
        <v>57</v>
      </c>
      <c r="X161" t="s">
        <v>61</v>
      </c>
      <c r="Z161">
        <v>17880.745564557401</v>
      </c>
      <c r="AA161" s="2">
        <v>4.1041666666666664E-2</v>
      </c>
      <c r="AB161" s="46" t="str">
        <f t="shared" si="2"/>
        <v/>
      </c>
    </row>
    <row r="162" spans="1:28" x14ac:dyDescent="0.35">
      <c r="A162" s="1">
        <v>44493</v>
      </c>
      <c r="B162" s="2">
        <v>0.4500231481481482</v>
      </c>
      <c r="C162" t="s">
        <v>86</v>
      </c>
      <c r="D162" t="s">
        <v>52</v>
      </c>
      <c r="E162">
        <v>58</v>
      </c>
      <c r="F162" t="s">
        <v>69</v>
      </c>
      <c r="G162" t="s">
        <v>93</v>
      </c>
      <c r="H162" t="s">
        <v>87</v>
      </c>
      <c r="I162" t="s">
        <v>71</v>
      </c>
      <c r="L162" t="s">
        <v>93</v>
      </c>
      <c r="M162">
        <v>51.323306598295503</v>
      </c>
      <c r="N162">
        <v>-8.8038534696768593</v>
      </c>
      <c r="O162">
        <v>10</v>
      </c>
      <c r="P162" t="s">
        <v>57</v>
      </c>
      <c r="Q162">
        <v>0</v>
      </c>
      <c r="R162">
        <v>2</v>
      </c>
      <c r="S162">
        <v>5</v>
      </c>
      <c r="T162">
        <v>5</v>
      </c>
      <c r="U162">
        <v>3</v>
      </c>
      <c r="V162" t="s">
        <v>57</v>
      </c>
      <c r="W162" t="s">
        <v>57</v>
      </c>
      <c r="X162" t="s">
        <v>58</v>
      </c>
      <c r="Z162">
        <v>36.210844061809901</v>
      </c>
      <c r="AA162" s="2">
        <v>2.6759259259259257E-2</v>
      </c>
      <c r="AB162" s="46">
        <f t="shared" si="2"/>
        <v>2.6759259259259205E-2</v>
      </c>
    </row>
    <row r="163" spans="1:28" x14ac:dyDescent="0.35">
      <c r="A163" s="1">
        <v>44493</v>
      </c>
      <c r="B163" s="2">
        <v>0.4767824074074074</v>
      </c>
      <c r="C163" t="s">
        <v>86</v>
      </c>
      <c r="D163" t="s">
        <v>60</v>
      </c>
      <c r="E163">
        <v>58</v>
      </c>
      <c r="F163" t="s">
        <v>69</v>
      </c>
      <c r="G163" t="s">
        <v>93</v>
      </c>
      <c r="H163" t="s">
        <v>87</v>
      </c>
      <c r="I163" t="s">
        <v>71</v>
      </c>
      <c r="L163" t="s">
        <v>93</v>
      </c>
      <c r="M163">
        <v>51.323135654668199</v>
      </c>
      <c r="N163">
        <v>-8.8042883981578797</v>
      </c>
      <c r="O163">
        <v>10</v>
      </c>
      <c r="P163" t="s">
        <v>57</v>
      </c>
      <c r="Q163">
        <v>0</v>
      </c>
      <c r="R163">
        <v>2</v>
      </c>
      <c r="S163">
        <v>5</v>
      </c>
      <c r="T163">
        <v>5</v>
      </c>
      <c r="U163">
        <v>3</v>
      </c>
      <c r="V163" t="s">
        <v>57</v>
      </c>
      <c r="W163" t="s">
        <v>57</v>
      </c>
      <c r="X163" t="s">
        <v>58</v>
      </c>
      <c r="Z163">
        <v>36.210844061809901</v>
      </c>
      <c r="AA163" s="2">
        <v>2.6759259259259257E-2</v>
      </c>
      <c r="AB163" s="46" t="str">
        <f t="shared" si="2"/>
        <v/>
      </c>
    </row>
    <row r="164" spans="1:28" x14ac:dyDescent="0.35">
      <c r="A164" s="1">
        <v>44493</v>
      </c>
      <c r="B164" s="2">
        <v>0.47895833333333332</v>
      </c>
      <c r="C164" t="s">
        <v>86</v>
      </c>
      <c r="D164" t="s">
        <v>52</v>
      </c>
      <c r="E164">
        <v>59</v>
      </c>
      <c r="F164" t="s">
        <v>62</v>
      </c>
      <c r="G164" t="s">
        <v>93</v>
      </c>
      <c r="H164" t="s">
        <v>87</v>
      </c>
      <c r="I164" t="s">
        <v>68</v>
      </c>
      <c r="J164">
        <v>300</v>
      </c>
      <c r="K164" t="s">
        <v>55</v>
      </c>
      <c r="L164" t="s">
        <v>93</v>
      </c>
      <c r="M164">
        <v>51.326525257735597</v>
      </c>
      <c r="N164">
        <v>-8.8045944738445403</v>
      </c>
      <c r="O164">
        <v>12</v>
      </c>
      <c r="P164" t="s">
        <v>57</v>
      </c>
      <c r="Q164">
        <v>0</v>
      </c>
      <c r="R164">
        <v>2</v>
      </c>
      <c r="S164">
        <v>5</v>
      </c>
      <c r="T164">
        <v>5</v>
      </c>
      <c r="U164">
        <v>3</v>
      </c>
      <c r="V164" t="s">
        <v>57</v>
      </c>
      <c r="W164" t="s">
        <v>57</v>
      </c>
      <c r="X164" t="s">
        <v>61</v>
      </c>
      <c r="Z164">
        <v>9542.0767296557897</v>
      </c>
      <c r="AA164" s="2">
        <v>2.179398148148148E-2</v>
      </c>
      <c r="AB164" s="46">
        <f t="shared" si="2"/>
        <v>2.1793981481481539E-2</v>
      </c>
    </row>
    <row r="165" spans="1:28" x14ac:dyDescent="0.35">
      <c r="A165" s="1">
        <v>44493</v>
      </c>
      <c r="B165" s="2">
        <v>0.50075231481481486</v>
      </c>
      <c r="C165" t="s">
        <v>86</v>
      </c>
      <c r="D165" t="s">
        <v>60</v>
      </c>
      <c r="E165">
        <v>59</v>
      </c>
      <c r="F165" t="s">
        <v>62</v>
      </c>
      <c r="G165" t="s">
        <v>93</v>
      </c>
      <c r="H165" t="s">
        <v>87</v>
      </c>
      <c r="I165" t="s">
        <v>68</v>
      </c>
      <c r="J165">
        <v>300</v>
      </c>
      <c r="K165" t="s">
        <v>55</v>
      </c>
      <c r="L165" t="s">
        <v>93</v>
      </c>
      <c r="M165">
        <v>51.4121946779889</v>
      </c>
      <c r="N165">
        <v>-8.8003542745604495</v>
      </c>
      <c r="O165">
        <v>12</v>
      </c>
      <c r="P165" t="s">
        <v>57</v>
      </c>
      <c r="Q165">
        <v>0</v>
      </c>
      <c r="R165">
        <v>2</v>
      </c>
      <c r="S165">
        <v>5</v>
      </c>
      <c r="T165">
        <v>5</v>
      </c>
      <c r="U165">
        <v>3</v>
      </c>
      <c r="V165" t="s">
        <v>57</v>
      </c>
      <c r="W165" t="s">
        <v>57</v>
      </c>
      <c r="X165" t="s">
        <v>61</v>
      </c>
      <c r="Z165">
        <v>9542.0767296557897</v>
      </c>
      <c r="AA165" s="2">
        <v>2.179398148148148E-2</v>
      </c>
      <c r="AB165" s="46" t="str">
        <f t="shared" si="2"/>
        <v/>
      </c>
    </row>
    <row r="166" spans="1:28" x14ac:dyDescent="0.35">
      <c r="A166" s="1">
        <v>44493</v>
      </c>
      <c r="B166" s="2">
        <v>0.53718750000000004</v>
      </c>
      <c r="C166" t="s">
        <v>86</v>
      </c>
      <c r="D166" t="s">
        <v>52</v>
      </c>
      <c r="E166">
        <v>60</v>
      </c>
      <c r="F166" t="s">
        <v>62</v>
      </c>
      <c r="G166" t="s">
        <v>93</v>
      </c>
      <c r="H166" t="s">
        <v>87</v>
      </c>
      <c r="I166" t="s">
        <v>67</v>
      </c>
      <c r="J166">
        <v>300</v>
      </c>
      <c r="K166" t="s">
        <v>55</v>
      </c>
      <c r="L166" t="s">
        <v>93</v>
      </c>
      <c r="M166">
        <v>51.547174897301197</v>
      </c>
      <c r="N166">
        <v>-8.8103103287523208</v>
      </c>
      <c r="O166">
        <v>12</v>
      </c>
      <c r="P166" t="s">
        <v>57</v>
      </c>
      <c r="Q166">
        <v>0</v>
      </c>
      <c r="R166">
        <v>2</v>
      </c>
      <c r="S166">
        <v>5</v>
      </c>
      <c r="T166">
        <v>5</v>
      </c>
      <c r="U166">
        <v>3</v>
      </c>
      <c r="V166" t="s">
        <v>57</v>
      </c>
      <c r="W166" t="s">
        <v>57</v>
      </c>
      <c r="X166" t="s">
        <v>58</v>
      </c>
      <c r="Z166">
        <v>12166.6361127665</v>
      </c>
      <c r="AA166" s="2">
        <v>3.2731481481481479E-2</v>
      </c>
      <c r="AB166" s="46">
        <f t="shared" si="2"/>
        <v>3.2731481481481417E-2</v>
      </c>
    </row>
    <row r="167" spans="1:28" x14ac:dyDescent="0.35">
      <c r="A167" s="1">
        <v>44493</v>
      </c>
      <c r="B167" s="2">
        <v>0.56991898148148146</v>
      </c>
      <c r="C167" t="s">
        <v>86</v>
      </c>
      <c r="D167" t="s">
        <v>60</v>
      </c>
      <c r="E167">
        <v>60</v>
      </c>
      <c r="F167" t="s">
        <v>62</v>
      </c>
      <c r="G167" t="s">
        <v>93</v>
      </c>
      <c r="H167" t="s">
        <v>87</v>
      </c>
      <c r="I167" t="s">
        <v>67</v>
      </c>
      <c r="J167">
        <v>300</v>
      </c>
      <c r="K167" t="s">
        <v>55</v>
      </c>
      <c r="L167" t="s">
        <v>93</v>
      </c>
      <c r="M167">
        <v>51.492710860383497</v>
      </c>
      <c r="N167">
        <v>-8.9625681648997499</v>
      </c>
      <c r="O167">
        <v>12</v>
      </c>
      <c r="P167" t="s">
        <v>57</v>
      </c>
      <c r="Q167">
        <v>0</v>
      </c>
      <c r="R167">
        <v>2</v>
      </c>
      <c r="S167">
        <v>5</v>
      </c>
      <c r="T167">
        <v>5</v>
      </c>
      <c r="U167">
        <v>3</v>
      </c>
      <c r="V167" t="s">
        <v>57</v>
      </c>
      <c r="W167" t="s">
        <v>57</v>
      </c>
      <c r="X167" t="s">
        <v>58</v>
      </c>
      <c r="Z167">
        <v>12166.6361127665</v>
      </c>
      <c r="AA167" s="2">
        <v>3.2731481481481479E-2</v>
      </c>
      <c r="AB167" s="46" t="str">
        <f t="shared" si="2"/>
        <v/>
      </c>
    </row>
    <row r="168" spans="1:28" x14ac:dyDescent="0.35">
      <c r="A168" s="1">
        <v>44493</v>
      </c>
      <c r="B168" s="2">
        <v>0.57057870370370367</v>
      </c>
      <c r="C168" t="s">
        <v>86</v>
      </c>
      <c r="D168" t="s">
        <v>52</v>
      </c>
      <c r="E168">
        <v>61</v>
      </c>
      <c r="F168" t="s">
        <v>62</v>
      </c>
      <c r="G168" t="s">
        <v>93</v>
      </c>
      <c r="H168" t="s">
        <v>87</v>
      </c>
      <c r="I168" t="s">
        <v>67</v>
      </c>
      <c r="J168">
        <v>300</v>
      </c>
      <c r="K168" t="s">
        <v>55</v>
      </c>
      <c r="L168" t="s">
        <v>93</v>
      </c>
      <c r="M168">
        <v>51.493708611507103</v>
      </c>
      <c r="N168">
        <v>-8.96536632141353</v>
      </c>
      <c r="O168">
        <v>12</v>
      </c>
      <c r="P168" t="s">
        <v>57</v>
      </c>
      <c r="Q168">
        <v>0</v>
      </c>
      <c r="R168">
        <v>2</v>
      </c>
      <c r="S168">
        <v>5</v>
      </c>
      <c r="T168">
        <v>5</v>
      </c>
      <c r="U168">
        <v>3</v>
      </c>
      <c r="V168" t="s">
        <v>57</v>
      </c>
      <c r="W168" t="s">
        <v>57</v>
      </c>
      <c r="X168" t="s">
        <v>58</v>
      </c>
      <c r="Z168">
        <v>5630.4471350523299</v>
      </c>
      <c r="AA168" s="2">
        <v>1.2870370370370372E-2</v>
      </c>
      <c r="AB168" s="46">
        <f t="shared" si="2"/>
        <v>1.2870370370370421E-2</v>
      </c>
    </row>
    <row r="169" spans="1:28" x14ac:dyDescent="0.35">
      <c r="A169" s="1">
        <v>44493</v>
      </c>
      <c r="B169" s="2">
        <v>0.58344907407407409</v>
      </c>
      <c r="C169" t="s">
        <v>86</v>
      </c>
      <c r="D169" t="s">
        <v>60</v>
      </c>
      <c r="E169">
        <v>61</v>
      </c>
      <c r="F169" t="s">
        <v>62</v>
      </c>
      <c r="G169" t="s">
        <v>93</v>
      </c>
      <c r="H169" t="s">
        <v>87</v>
      </c>
      <c r="I169" t="s">
        <v>67</v>
      </c>
      <c r="J169">
        <v>300</v>
      </c>
      <c r="K169" t="s">
        <v>55</v>
      </c>
      <c r="L169" t="s">
        <v>93</v>
      </c>
      <c r="M169">
        <v>51.530856537288898</v>
      </c>
      <c r="N169">
        <v>-9.0205040746219698</v>
      </c>
      <c r="O169">
        <v>12</v>
      </c>
      <c r="P169" t="s">
        <v>57</v>
      </c>
      <c r="Q169">
        <v>0</v>
      </c>
      <c r="R169">
        <v>2</v>
      </c>
      <c r="S169">
        <v>5</v>
      </c>
      <c r="T169">
        <v>5</v>
      </c>
      <c r="U169">
        <v>3</v>
      </c>
      <c r="V169" t="s">
        <v>57</v>
      </c>
      <c r="W169" t="s">
        <v>57</v>
      </c>
      <c r="X169" t="s">
        <v>58</v>
      </c>
      <c r="Z169">
        <v>5630.4471350523299</v>
      </c>
      <c r="AA169" s="2">
        <v>1.2870370370370372E-2</v>
      </c>
      <c r="AB169" s="46" t="str">
        <f t="shared" si="2"/>
        <v/>
      </c>
    </row>
    <row r="170" spans="1:28" x14ac:dyDescent="0.35">
      <c r="A170" s="1">
        <v>44493</v>
      </c>
      <c r="B170" s="2">
        <v>0.58539351851851851</v>
      </c>
      <c r="C170" t="s">
        <v>86</v>
      </c>
      <c r="D170" t="s">
        <v>52</v>
      </c>
      <c r="E170">
        <v>62</v>
      </c>
      <c r="F170" t="s">
        <v>62</v>
      </c>
      <c r="G170" t="s">
        <v>93</v>
      </c>
      <c r="H170" t="s">
        <v>87</v>
      </c>
      <c r="I170" t="s">
        <v>68</v>
      </c>
      <c r="J170">
        <v>300</v>
      </c>
      <c r="K170" t="s">
        <v>55</v>
      </c>
      <c r="L170" t="s">
        <v>93</v>
      </c>
      <c r="M170">
        <v>51.528325296471998</v>
      </c>
      <c r="N170">
        <v>-9.0234924019530407</v>
      </c>
      <c r="O170">
        <v>12</v>
      </c>
      <c r="P170" t="s">
        <v>56</v>
      </c>
      <c r="Q170">
        <v>10</v>
      </c>
      <c r="R170">
        <v>2</v>
      </c>
      <c r="S170">
        <v>5</v>
      </c>
      <c r="T170">
        <v>5</v>
      </c>
      <c r="U170">
        <v>1</v>
      </c>
      <c r="V170" t="s">
        <v>57</v>
      </c>
      <c r="W170" t="s">
        <v>57</v>
      </c>
      <c r="X170" t="s">
        <v>61</v>
      </c>
      <c r="Z170">
        <v>55723.006503056196</v>
      </c>
      <c r="AA170" s="2">
        <v>0.15987268518518519</v>
      </c>
      <c r="AB170" s="46">
        <f t="shared" si="2"/>
        <v>4.6412037037037113E-2</v>
      </c>
    </row>
    <row r="171" spans="1:28" x14ac:dyDescent="0.35">
      <c r="A171" s="1">
        <v>44493</v>
      </c>
      <c r="B171" s="2">
        <v>0.63180555555555562</v>
      </c>
      <c r="C171" t="s">
        <v>86</v>
      </c>
      <c r="D171" t="s">
        <v>59</v>
      </c>
      <c r="E171">
        <v>62</v>
      </c>
      <c r="F171" t="s">
        <v>62</v>
      </c>
      <c r="G171" t="s">
        <v>93</v>
      </c>
      <c r="H171" t="s">
        <v>87</v>
      </c>
      <c r="I171" t="s">
        <v>68</v>
      </c>
      <c r="J171">
        <v>300</v>
      </c>
      <c r="K171" t="s">
        <v>55</v>
      </c>
      <c r="L171" t="s">
        <v>93</v>
      </c>
      <c r="M171">
        <v>51.381483680366799</v>
      </c>
      <c r="N171">
        <v>-9.0224519587472205</v>
      </c>
      <c r="O171">
        <v>12</v>
      </c>
      <c r="P171" t="s">
        <v>57</v>
      </c>
      <c r="Q171">
        <v>0</v>
      </c>
      <c r="R171">
        <v>2</v>
      </c>
      <c r="S171">
        <v>5</v>
      </c>
      <c r="T171">
        <v>5</v>
      </c>
      <c r="U171">
        <v>4</v>
      </c>
      <c r="V171" t="s">
        <v>57</v>
      </c>
      <c r="W171" t="s">
        <v>57</v>
      </c>
      <c r="X171" t="s">
        <v>61</v>
      </c>
      <c r="Z171">
        <v>55723.006503056196</v>
      </c>
      <c r="AA171" s="2">
        <v>0.15987268518518519</v>
      </c>
      <c r="AB171" s="46">
        <f t="shared" si="2"/>
        <v>8.6226851851851638E-3</v>
      </c>
    </row>
    <row r="172" spans="1:28" x14ac:dyDescent="0.35">
      <c r="A172" s="1">
        <v>44493</v>
      </c>
      <c r="B172" s="2">
        <v>0.64042824074074078</v>
      </c>
      <c r="C172" t="s">
        <v>86</v>
      </c>
      <c r="D172" t="s">
        <v>59</v>
      </c>
      <c r="E172">
        <v>62</v>
      </c>
      <c r="F172" t="s">
        <v>62</v>
      </c>
      <c r="G172" t="s">
        <v>93</v>
      </c>
      <c r="H172" t="s">
        <v>87</v>
      </c>
      <c r="I172" t="s">
        <v>68</v>
      </c>
      <c r="J172">
        <v>300</v>
      </c>
      <c r="K172" t="s">
        <v>55</v>
      </c>
      <c r="L172" t="s">
        <v>93</v>
      </c>
      <c r="M172">
        <v>51.354288504674102</v>
      </c>
      <c r="N172">
        <v>-9.0219070064483695</v>
      </c>
      <c r="O172">
        <v>12</v>
      </c>
      <c r="P172" t="s">
        <v>57</v>
      </c>
      <c r="Q172">
        <v>0</v>
      </c>
      <c r="R172">
        <v>2</v>
      </c>
      <c r="S172">
        <v>5</v>
      </c>
      <c r="T172">
        <v>5</v>
      </c>
      <c r="U172">
        <v>6</v>
      </c>
      <c r="V172" t="s">
        <v>65</v>
      </c>
      <c r="W172" t="s">
        <v>72</v>
      </c>
      <c r="X172" t="s">
        <v>61</v>
      </c>
      <c r="Z172">
        <v>55723.006503056196</v>
      </c>
      <c r="AA172" s="2">
        <v>0.15987268518518519</v>
      </c>
      <c r="AB172" s="46">
        <f t="shared" si="2"/>
        <v>4.2361111111111072E-3</v>
      </c>
    </row>
    <row r="173" spans="1:28" x14ac:dyDescent="0.35">
      <c r="A173" s="1">
        <v>44493</v>
      </c>
      <c r="B173" s="2">
        <v>0.64466435185185189</v>
      </c>
      <c r="C173" t="s">
        <v>86</v>
      </c>
      <c r="D173" t="s">
        <v>59</v>
      </c>
      <c r="E173">
        <v>62</v>
      </c>
      <c r="F173" t="s">
        <v>62</v>
      </c>
      <c r="G173" t="s">
        <v>93</v>
      </c>
      <c r="H173" t="s">
        <v>87</v>
      </c>
      <c r="I173" t="s">
        <v>68</v>
      </c>
      <c r="J173">
        <v>300</v>
      </c>
      <c r="K173" t="s">
        <v>55</v>
      </c>
      <c r="L173" t="s">
        <v>93</v>
      </c>
      <c r="M173">
        <v>51.341281773380999</v>
      </c>
      <c r="N173">
        <v>-9.0219527099008907</v>
      </c>
      <c r="O173">
        <v>12</v>
      </c>
      <c r="P173" t="s">
        <v>57</v>
      </c>
      <c r="Q173">
        <v>0</v>
      </c>
      <c r="R173">
        <v>2</v>
      </c>
      <c r="S173">
        <v>5</v>
      </c>
      <c r="T173">
        <v>5</v>
      </c>
      <c r="U173">
        <v>4</v>
      </c>
      <c r="V173" t="s">
        <v>57</v>
      </c>
      <c r="W173" t="s">
        <v>57</v>
      </c>
      <c r="X173" t="s">
        <v>61</v>
      </c>
      <c r="Z173">
        <v>55723.006503056196</v>
      </c>
      <c r="AA173" s="2">
        <v>0.15987268518518519</v>
      </c>
      <c r="AB173" s="46">
        <f t="shared" si="2"/>
        <v>0.10060185185185178</v>
      </c>
    </row>
    <row r="174" spans="1:28" x14ac:dyDescent="0.35">
      <c r="A174" s="1">
        <v>44493</v>
      </c>
      <c r="B174" s="2">
        <v>0.74526620370370367</v>
      </c>
      <c r="C174" t="s">
        <v>86</v>
      </c>
      <c r="D174" t="s">
        <v>60</v>
      </c>
      <c r="E174">
        <v>62</v>
      </c>
      <c r="F174" t="s">
        <v>62</v>
      </c>
      <c r="G174" t="s">
        <v>93</v>
      </c>
      <c r="H174" t="s">
        <v>87</v>
      </c>
      <c r="I174" t="s">
        <v>68</v>
      </c>
      <c r="J174">
        <v>300</v>
      </c>
      <c r="K174" t="s">
        <v>55</v>
      </c>
      <c r="L174" t="s">
        <v>93</v>
      </c>
      <c r="M174">
        <v>51.027805797997402</v>
      </c>
      <c r="N174">
        <v>-9.0227005391365207</v>
      </c>
      <c r="O174">
        <v>12</v>
      </c>
      <c r="P174" t="s">
        <v>57</v>
      </c>
      <c r="Q174">
        <v>0</v>
      </c>
      <c r="R174">
        <v>2</v>
      </c>
      <c r="S174">
        <v>5</v>
      </c>
      <c r="T174">
        <v>5</v>
      </c>
      <c r="U174">
        <v>4</v>
      </c>
      <c r="V174" t="s">
        <v>57</v>
      </c>
      <c r="W174" t="s">
        <v>57</v>
      </c>
      <c r="X174" t="s">
        <v>61</v>
      </c>
      <c r="Z174">
        <v>55723.006503056196</v>
      </c>
      <c r="AA174" s="2">
        <v>0.15987268518518519</v>
      </c>
      <c r="AB174" s="46" t="str">
        <f t="shared" si="2"/>
        <v/>
      </c>
    </row>
    <row r="175" spans="1:28" x14ac:dyDescent="0.35">
      <c r="A175" s="1">
        <v>44494</v>
      </c>
      <c r="B175" s="2">
        <v>0.36082175925925924</v>
      </c>
      <c r="C175" t="s">
        <v>86</v>
      </c>
      <c r="D175" t="s">
        <v>52</v>
      </c>
      <c r="E175">
        <v>63</v>
      </c>
      <c r="F175" t="s">
        <v>62</v>
      </c>
      <c r="G175" t="s">
        <v>93</v>
      </c>
      <c r="H175" t="s">
        <v>87</v>
      </c>
      <c r="I175" t="s">
        <v>68</v>
      </c>
      <c r="J175">
        <v>300</v>
      </c>
      <c r="K175" t="s">
        <v>55</v>
      </c>
      <c r="L175" t="s">
        <v>93</v>
      </c>
      <c r="M175">
        <v>51.268636406308097</v>
      </c>
      <c r="N175">
        <v>-9.6499634219621004</v>
      </c>
      <c r="O175">
        <v>10</v>
      </c>
      <c r="P175" t="s">
        <v>57</v>
      </c>
      <c r="Q175">
        <v>0</v>
      </c>
      <c r="R175">
        <v>2.5</v>
      </c>
      <c r="S175">
        <v>5</v>
      </c>
      <c r="T175">
        <v>5</v>
      </c>
      <c r="U175">
        <v>6</v>
      </c>
      <c r="V175" t="s">
        <v>57</v>
      </c>
      <c r="W175" t="s">
        <v>57</v>
      </c>
      <c r="X175" t="s">
        <v>58</v>
      </c>
      <c r="Z175">
        <v>5431.1015923532896</v>
      </c>
      <c r="AA175" s="2">
        <v>1.3587962962962963E-2</v>
      </c>
      <c r="AB175" s="46">
        <f t="shared" si="2"/>
        <v>3.7731481481481088E-3</v>
      </c>
    </row>
    <row r="176" spans="1:28" x14ac:dyDescent="0.35">
      <c r="A176" s="1">
        <v>44494</v>
      </c>
      <c r="B176" s="2">
        <v>0.36459490740740735</v>
      </c>
      <c r="C176" t="s">
        <v>86</v>
      </c>
      <c r="D176" t="s">
        <v>59</v>
      </c>
      <c r="E176">
        <v>63</v>
      </c>
      <c r="F176" t="s">
        <v>62</v>
      </c>
      <c r="G176" t="s">
        <v>93</v>
      </c>
      <c r="H176" t="s">
        <v>87</v>
      </c>
      <c r="I176" t="s">
        <v>68</v>
      </c>
      <c r="J176">
        <v>300</v>
      </c>
      <c r="K176" t="s">
        <v>55</v>
      </c>
      <c r="L176" t="s">
        <v>93</v>
      </c>
      <c r="M176">
        <v>51.282795813997502</v>
      </c>
      <c r="N176">
        <v>-9.6498124162698105</v>
      </c>
      <c r="O176">
        <v>4</v>
      </c>
      <c r="P176" t="s">
        <v>57</v>
      </c>
      <c r="Q176">
        <v>0</v>
      </c>
      <c r="R176">
        <v>2.5</v>
      </c>
      <c r="S176">
        <v>5</v>
      </c>
      <c r="T176">
        <v>7</v>
      </c>
      <c r="U176">
        <v>6</v>
      </c>
      <c r="V176" t="s">
        <v>65</v>
      </c>
      <c r="W176" t="s">
        <v>66</v>
      </c>
      <c r="X176" t="s">
        <v>58</v>
      </c>
      <c r="Z176">
        <v>5431.1015923532896</v>
      </c>
      <c r="AA176" s="2">
        <v>1.3587962962962963E-2</v>
      </c>
      <c r="AB176" s="46">
        <f t="shared" si="2"/>
        <v>1.0416666666673846E-4</v>
      </c>
    </row>
    <row r="177" spans="1:29" x14ac:dyDescent="0.35">
      <c r="A177" s="1">
        <v>44494</v>
      </c>
      <c r="B177" s="2">
        <v>0.36469907407407409</v>
      </c>
      <c r="C177" t="s">
        <v>86</v>
      </c>
      <c r="D177" t="s">
        <v>59</v>
      </c>
      <c r="E177">
        <v>63</v>
      </c>
      <c r="F177" t="s">
        <v>62</v>
      </c>
      <c r="G177" t="s">
        <v>93</v>
      </c>
      <c r="H177" t="s">
        <v>87</v>
      </c>
      <c r="I177" t="s">
        <v>68</v>
      </c>
      <c r="J177">
        <v>300</v>
      </c>
      <c r="K177" t="s">
        <v>55</v>
      </c>
      <c r="L177" t="s">
        <v>93</v>
      </c>
      <c r="M177">
        <v>51.283180660887702</v>
      </c>
      <c r="N177">
        <v>-9.6497979379106393</v>
      </c>
      <c r="O177">
        <v>4</v>
      </c>
      <c r="P177" t="s">
        <v>57</v>
      </c>
      <c r="Q177">
        <v>0</v>
      </c>
      <c r="R177">
        <v>3</v>
      </c>
      <c r="S177">
        <v>5</v>
      </c>
      <c r="T177">
        <v>7</v>
      </c>
      <c r="U177">
        <v>6</v>
      </c>
      <c r="V177" t="s">
        <v>65</v>
      </c>
      <c r="W177" t="s">
        <v>66</v>
      </c>
      <c r="X177" t="s">
        <v>58</v>
      </c>
      <c r="Z177">
        <v>5431.1015923532896</v>
      </c>
      <c r="AA177" s="2">
        <v>1.3587962962962963E-2</v>
      </c>
      <c r="AB177" s="46">
        <f t="shared" si="2"/>
        <v>9.7106481481481488E-3</v>
      </c>
    </row>
    <row r="178" spans="1:29" x14ac:dyDescent="0.35">
      <c r="A178" s="1">
        <v>44494</v>
      </c>
      <c r="B178" s="2">
        <v>0.37440972222222224</v>
      </c>
      <c r="C178" t="s">
        <v>86</v>
      </c>
      <c r="D178" t="s">
        <v>60</v>
      </c>
      <c r="E178">
        <v>63</v>
      </c>
      <c r="F178" t="s">
        <v>62</v>
      </c>
      <c r="G178" t="s">
        <v>93</v>
      </c>
      <c r="H178" t="s">
        <v>87</v>
      </c>
      <c r="I178" t="s">
        <v>68</v>
      </c>
      <c r="J178">
        <v>300</v>
      </c>
      <c r="K178" t="s">
        <v>55</v>
      </c>
      <c r="L178" t="s">
        <v>93</v>
      </c>
      <c r="M178">
        <v>51.317380026142501</v>
      </c>
      <c r="N178">
        <v>-9.6524272326932206</v>
      </c>
      <c r="O178">
        <v>4</v>
      </c>
      <c r="P178" t="s">
        <v>57</v>
      </c>
      <c r="Q178">
        <v>0</v>
      </c>
      <c r="R178">
        <v>3</v>
      </c>
      <c r="S178">
        <v>5</v>
      </c>
      <c r="T178">
        <v>7</v>
      </c>
      <c r="U178">
        <v>6</v>
      </c>
      <c r="V178" t="s">
        <v>65</v>
      </c>
      <c r="W178" t="s">
        <v>66</v>
      </c>
      <c r="X178" t="s">
        <v>58</v>
      </c>
      <c r="Z178">
        <v>5431.1015923532896</v>
      </c>
      <c r="AA178" s="2">
        <v>1.3587962962962963E-2</v>
      </c>
      <c r="AB178" s="46" t="str">
        <f t="shared" si="2"/>
        <v/>
      </c>
    </row>
    <row r="179" spans="1:29" x14ac:dyDescent="0.35">
      <c r="A179" s="1">
        <v>44494</v>
      </c>
      <c r="B179" s="2">
        <v>0.37520833333333337</v>
      </c>
      <c r="C179" t="s">
        <v>86</v>
      </c>
      <c r="D179" t="s">
        <v>52</v>
      </c>
      <c r="E179">
        <v>64</v>
      </c>
      <c r="F179" t="s">
        <v>69</v>
      </c>
      <c r="G179" t="s">
        <v>93</v>
      </c>
      <c r="H179" t="s">
        <v>87</v>
      </c>
      <c r="I179" t="s">
        <v>71</v>
      </c>
      <c r="L179" t="s">
        <v>93</v>
      </c>
      <c r="M179">
        <v>51.317198779920901</v>
      </c>
      <c r="N179">
        <v>-9.6527874279556105</v>
      </c>
      <c r="O179">
        <v>12</v>
      </c>
      <c r="P179" t="s">
        <v>57</v>
      </c>
      <c r="Q179">
        <v>0</v>
      </c>
      <c r="R179">
        <v>3</v>
      </c>
      <c r="S179">
        <v>5</v>
      </c>
      <c r="T179">
        <v>5</v>
      </c>
      <c r="U179">
        <v>6</v>
      </c>
      <c r="V179" t="s">
        <v>57</v>
      </c>
      <c r="W179" t="s">
        <v>57</v>
      </c>
      <c r="X179" t="s">
        <v>58</v>
      </c>
      <c r="Z179">
        <v>97.151972052990303</v>
      </c>
      <c r="AA179" s="2">
        <v>1.8807870370370371E-2</v>
      </c>
      <c r="AB179" s="46">
        <f t="shared" si="2"/>
        <v>1.8807870370370294E-2</v>
      </c>
    </row>
    <row r="180" spans="1:29" x14ac:dyDescent="0.35">
      <c r="A180" s="1">
        <v>44494</v>
      </c>
      <c r="B180" s="2">
        <v>0.39401620370370366</v>
      </c>
      <c r="C180" t="s">
        <v>86</v>
      </c>
      <c r="D180" t="s">
        <v>60</v>
      </c>
      <c r="E180">
        <v>64</v>
      </c>
      <c r="F180" t="s">
        <v>69</v>
      </c>
      <c r="G180" t="s">
        <v>93</v>
      </c>
      <c r="H180" t="s">
        <v>87</v>
      </c>
      <c r="I180" t="s">
        <v>71</v>
      </c>
      <c r="L180" t="s">
        <v>93</v>
      </c>
      <c r="M180">
        <v>51.318029093852097</v>
      </c>
      <c r="N180">
        <v>-9.6526010259509807</v>
      </c>
      <c r="O180">
        <v>12</v>
      </c>
      <c r="P180" t="s">
        <v>57</v>
      </c>
      <c r="Q180">
        <v>0</v>
      </c>
      <c r="R180">
        <v>3</v>
      </c>
      <c r="S180">
        <v>5</v>
      </c>
      <c r="T180">
        <v>5</v>
      </c>
      <c r="U180">
        <v>6</v>
      </c>
      <c r="V180" t="s">
        <v>57</v>
      </c>
      <c r="W180" t="s">
        <v>57</v>
      </c>
      <c r="X180" t="s">
        <v>58</v>
      </c>
      <c r="Z180">
        <v>97.151972052990303</v>
      </c>
      <c r="AA180" s="2">
        <v>1.8807870370370371E-2</v>
      </c>
      <c r="AB180" s="46" t="str">
        <f t="shared" si="2"/>
        <v/>
      </c>
    </row>
    <row r="181" spans="1:29" x14ac:dyDescent="0.35">
      <c r="A181" s="1">
        <v>44494</v>
      </c>
      <c r="B181" s="2">
        <v>0.42444444444444446</v>
      </c>
      <c r="C181" t="s">
        <v>86</v>
      </c>
      <c r="D181" t="s">
        <v>52</v>
      </c>
      <c r="E181">
        <v>66</v>
      </c>
      <c r="F181" t="s">
        <v>62</v>
      </c>
      <c r="G181" t="s">
        <v>93</v>
      </c>
      <c r="H181" t="s">
        <v>87</v>
      </c>
      <c r="I181" t="s">
        <v>70</v>
      </c>
      <c r="J181">
        <v>300</v>
      </c>
      <c r="K181" t="s">
        <v>55</v>
      </c>
      <c r="L181" t="s">
        <v>93</v>
      </c>
      <c r="M181">
        <v>51.318055181244802</v>
      </c>
      <c r="N181">
        <v>-9.6583794533697294</v>
      </c>
      <c r="O181">
        <v>12</v>
      </c>
      <c r="P181" t="s">
        <v>57</v>
      </c>
      <c r="Q181">
        <v>0</v>
      </c>
      <c r="R181">
        <v>3</v>
      </c>
      <c r="S181">
        <v>5</v>
      </c>
      <c r="T181">
        <v>5</v>
      </c>
      <c r="U181">
        <v>5</v>
      </c>
      <c r="V181" t="s">
        <v>57</v>
      </c>
      <c r="W181" t="s">
        <v>57</v>
      </c>
      <c r="X181" t="s">
        <v>58</v>
      </c>
      <c r="Z181">
        <v>2059.98480031278</v>
      </c>
      <c r="AA181" s="2">
        <v>2.1574074074074075E-2</v>
      </c>
      <c r="AB181" s="46">
        <f t="shared" si="2"/>
        <v>2.1574074074074079E-2</v>
      </c>
    </row>
    <row r="182" spans="1:29" x14ac:dyDescent="0.35">
      <c r="A182" s="1">
        <v>44494</v>
      </c>
      <c r="B182" s="2">
        <v>0.44601851851851854</v>
      </c>
      <c r="C182" t="s">
        <v>86</v>
      </c>
      <c r="D182" t="s">
        <v>60</v>
      </c>
      <c r="E182">
        <v>66</v>
      </c>
      <c r="F182" t="s">
        <v>62</v>
      </c>
      <c r="G182" t="s">
        <v>93</v>
      </c>
      <c r="H182" t="s">
        <v>87</v>
      </c>
      <c r="I182" t="s">
        <v>70</v>
      </c>
      <c r="J182">
        <v>300</v>
      </c>
      <c r="K182" t="s">
        <v>55</v>
      </c>
      <c r="L182" t="s">
        <v>93</v>
      </c>
      <c r="M182">
        <v>51.3255425259958</v>
      </c>
      <c r="N182">
        <v>-9.68544888302117</v>
      </c>
      <c r="O182">
        <v>12</v>
      </c>
      <c r="P182" t="s">
        <v>57</v>
      </c>
      <c r="Q182">
        <v>0</v>
      </c>
      <c r="R182">
        <v>3</v>
      </c>
      <c r="S182">
        <v>5</v>
      </c>
      <c r="T182">
        <v>5</v>
      </c>
      <c r="U182">
        <v>5</v>
      </c>
      <c r="V182" t="s">
        <v>57</v>
      </c>
      <c r="W182" t="s">
        <v>57</v>
      </c>
      <c r="X182" t="s">
        <v>58</v>
      </c>
      <c r="Z182">
        <v>2059.98480031278</v>
      </c>
      <c r="AA182" s="2">
        <v>2.1574074074074075E-2</v>
      </c>
      <c r="AB182" s="46" t="str">
        <f t="shared" si="2"/>
        <v/>
      </c>
    </row>
    <row r="183" spans="1:29" x14ac:dyDescent="0.35">
      <c r="A183" s="1">
        <v>44494</v>
      </c>
      <c r="B183" s="2">
        <v>0.46282407407407411</v>
      </c>
      <c r="C183" t="s">
        <v>86</v>
      </c>
      <c r="D183" t="s">
        <v>52</v>
      </c>
      <c r="E183">
        <v>67</v>
      </c>
      <c r="F183" t="s">
        <v>62</v>
      </c>
      <c r="G183" t="s">
        <v>93</v>
      </c>
      <c r="H183" t="s">
        <v>87</v>
      </c>
      <c r="I183" t="s">
        <v>68</v>
      </c>
      <c r="J183">
        <v>300</v>
      </c>
      <c r="K183" t="s">
        <v>55</v>
      </c>
      <c r="L183" t="s">
        <v>93</v>
      </c>
      <c r="M183">
        <v>51.339326115013598</v>
      </c>
      <c r="N183">
        <v>-9.6541460840322202</v>
      </c>
      <c r="O183">
        <v>12</v>
      </c>
      <c r="P183" t="s">
        <v>57</v>
      </c>
      <c r="Q183">
        <v>0</v>
      </c>
      <c r="R183">
        <v>3</v>
      </c>
      <c r="S183">
        <v>5</v>
      </c>
      <c r="T183">
        <v>5</v>
      </c>
      <c r="U183">
        <v>5</v>
      </c>
      <c r="V183" t="s">
        <v>57</v>
      </c>
      <c r="W183" t="s">
        <v>57</v>
      </c>
      <c r="X183" t="s">
        <v>58</v>
      </c>
      <c r="Z183">
        <v>12098.712523669699</v>
      </c>
      <c r="AA183" s="2">
        <v>2.7766203703703706E-2</v>
      </c>
      <c r="AB183" s="46">
        <f t="shared" si="2"/>
        <v>8.0671296296295769E-3</v>
      </c>
    </row>
    <row r="184" spans="1:29" x14ac:dyDescent="0.35">
      <c r="A184" s="1">
        <v>44494</v>
      </c>
      <c r="B184" s="2">
        <v>0.47089120370370369</v>
      </c>
      <c r="C184" t="s">
        <v>86</v>
      </c>
      <c r="D184" t="s">
        <v>59</v>
      </c>
      <c r="E184">
        <v>67</v>
      </c>
      <c r="F184" t="s">
        <v>62</v>
      </c>
      <c r="G184" t="s">
        <v>93</v>
      </c>
      <c r="H184" t="s">
        <v>87</v>
      </c>
      <c r="I184" t="s">
        <v>68</v>
      </c>
      <c r="J184">
        <v>300</v>
      </c>
      <c r="K184" t="s">
        <v>55</v>
      </c>
      <c r="L184" t="s">
        <v>93</v>
      </c>
      <c r="M184">
        <v>51.370450506755098</v>
      </c>
      <c r="N184">
        <v>-9.6544705946964093</v>
      </c>
      <c r="O184">
        <v>4</v>
      </c>
      <c r="P184" t="s">
        <v>57</v>
      </c>
      <c r="Q184">
        <v>0</v>
      </c>
      <c r="R184">
        <v>3</v>
      </c>
      <c r="S184">
        <v>5</v>
      </c>
      <c r="T184">
        <v>5</v>
      </c>
      <c r="U184">
        <v>7</v>
      </c>
      <c r="V184" t="s">
        <v>65</v>
      </c>
      <c r="W184" t="s">
        <v>66</v>
      </c>
      <c r="X184" t="s">
        <v>58</v>
      </c>
      <c r="Z184">
        <v>12098.712523669699</v>
      </c>
      <c r="AA184" s="2">
        <v>2.7766203703703706E-2</v>
      </c>
      <c r="AB184" s="46">
        <f t="shared" si="2"/>
        <v>4.3750000000000178E-3</v>
      </c>
    </row>
    <row r="185" spans="1:29" x14ac:dyDescent="0.35">
      <c r="A185" s="1">
        <v>44494</v>
      </c>
      <c r="B185" s="2">
        <v>0.4752662037037037</v>
      </c>
      <c r="C185" t="s">
        <v>86</v>
      </c>
      <c r="D185" t="s">
        <v>59</v>
      </c>
      <c r="E185">
        <v>67</v>
      </c>
      <c r="F185" t="s">
        <v>62</v>
      </c>
      <c r="G185" t="s">
        <v>93</v>
      </c>
      <c r="H185" t="s">
        <v>87</v>
      </c>
      <c r="I185" t="s">
        <v>68</v>
      </c>
      <c r="J185">
        <v>300</v>
      </c>
      <c r="K185" t="s">
        <v>55</v>
      </c>
      <c r="L185" t="s">
        <v>93</v>
      </c>
      <c r="M185">
        <v>51.387213183501899</v>
      </c>
      <c r="N185">
        <v>-9.65453000230257</v>
      </c>
      <c r="O185">
        <v>15</v>
      </c>
      <c r="P185" t="s">
        <v>57</v>
      </c>
      <c r="Q185">
        <v>0</v>
      </c>
      <c r="R185">
        <v>3</v>
      </c>
      <c r="S185">
        <v>5</v>
      </c>
      <c r="T185">
        <v>5</v>
      </c>
      <c r="U185">
        <v>6</v>
      </c>
      <c r="V185" t="s">
        <v>57</v>
      </c>
      <c r="W185" t="s">
        <v>57</v>
      </c>
      <c r="X185" t="s">
        <v>58</v>
      </c>
      <c r="Z185">
        <v>12098.712523669699</v>
      </c>
      <c r="AA185" s="2">
        <v>2.7766203703703706E-2</v>
      </c>
      <c r="AB185" s="46">
        <f t="shared" si="2"/>
        <v>2.615740740740724E-3</v>
      </c>
    </row>
    <row r="186" spans="1:29" x14ac:dyDescent="0.35">
      <c r="A186" s="1">
        <v>44494</v>
      </c>
      <c r="B186" s="2">
        <v>0.47788194444444443</v>
      </c>
      <c r="C186" t="s">
        <v>86</v>
      </c>
      <c r="D186" t="s">
        <v>59</v>
      </c>
      <c r="E186">
        <v>67</v>
      </c>
      <c r="F186" t="s">
        <v>62</v>
      </c>
      <c r="G186" t="s">
        <v>93</v>
      </c>
      <c r="H186" t="s">
        <v>87</v>
      </c>
      <c r="I186" t="s">
        <v>68</v>
      </c>
      <c r="J186">
        <v>300</v>
      </c>
      <c r="K186" t="s">
        <v>55</v>
      </c>
      <c r="L186" t="s">
        <v>93</v>
      </c>
      <c r="M186">
        <v>51.3972567766804</v>
      </c>
      <c r="N186">
        <v>-9.6547766237467592</v>
      </c>
      <c r="O186">
        <v>15</v>
      </c>
      <c r="P186" t="s">
        <v>57</v>
      </c>
      <c r="Q186">
        <v>0</v>
      </c>
      <c r="R186">
        <v>2.5</v>
      </c>
      <c r="S186">
        <v>4</v>
      </c>
      <c r="T186">
        <v>5</v>
      </c>
      <c r="U186">
        <v>6</v>
      </c>
      <c r="V186" t="s">
        <v>57</v>
      </c>
      <c r="W186" t="s">
        <v>57</v>
      </c>
      <c r="X186" t="s">
        <v>58</v>
      </c>
      <c r="Z186">
        <v>12098.712523669699</v>
      </c>
      <c r="AA186" s="2">
        <v>2.7766203703703706E-2</v>
      </c>
      <c r="AB186" s="46">
        <f t="shared" si="2"/>
        <v>1.2708333333333321E-2</v>
      </c>
    </row>
    <row r="187" spans="1:29" x14ac:dyDescent="0.35">
      <c r="A187" s="1">
        <v>44494</v>
      </c>
      <c r="B187" s="2">
        <v>0.49059027777777775</v>
      </c>
      <c r="C187" t="s">
        <v>86</v>
      </c>
      <c r="D187" t="s">
        <v>60</v>
      </c>
      <c r="E187">
        <v>67</v>
      </c>
      <c r="F187" t="s">
        <v>62</v>
      </c>
      <c r="G187" t="s">
        <v>93</v>
      </c>
      <c r="H187" t="s">
        <v>87</v>
      </c>
      <c r="I187" t="s">
        <v>68</v>
      </c>
      <c r="J187">
        <v>300</v>
      </c>
      <c r="K187" t="s">
        <v>55</v>
      </c>
      <c r="L187" t="s">
        <v>93</v>
      </c>
      <c r="M187">
        <v>51.447992905532303</v>
      </c>
      <c r="N187">
        <v>-9.6556140070457808</v>
      </c>
      <c r="O187">
        <v>15</v>
      </c>
      <c r="P187" t="s">
        <v>57</v>
      </c>
      <c r="Q187">
        <v>0</v>
      </c>
      <c r="R187">
        <v>2.5</v>
      </c>
      <c r="S187">
        <v>4</v>
      </c>
      <c r="T187">
        <v>5</v>
      </c>
      <c r="U187">
        <v>6</v>
      </c>
      <c r="V187" t="s">
        <v>57</v>
      </c>
      <c r="W187" t="s">
        <v>57</v>
      </c>
      <c r="X187" t="s">
        <v>58</v>
      </c>
      <c r="Z187">
        <v>12098.712523669699</v>
      </c>
      <c r="AA187" s="2">
        <v>2.7766203703703706E-2</v>
      </c>
      <c r="AB187" s="46" t="str">
        <f t="shared" si="2"/>
        <v/>
      </c>
    </row>
    <row r="188" spans="1:29" x14ac:dyDescent="0.35">
      <c r="A188" s="1">
        <v>44494</v>
      </c>
      <c r="B188" s="2">
        <v>0.55631944444444448</v>
      </c>
      <c r="C188" t="s">
        <v>86</v>
      </c>
      <c r="D188" t="s">
        <v>52</v>
      </c>
      <c r="E188">
        <v>68</v>
      </c>
      <c r="F188" t="s">
        <v>62</v>
      </c>
      <c r="G188" t="s">
        <v>93</v>
      </c>
      <c r="H188" t="s">
        <v>87</v>
      </c>
      <c r="I188" t="s">
        <v>68</v>
      </c>
      <c r="J188">
        <v>300</v>
      </c>
      <c r="K188" t="s">
        <v>55</v>
      </c>
      <c r="L188" t="s">
        <v>93</v>
      </c>
      <c r="M188">
        <v>51.319405831337498</v>
      </c>
      <c r="N188">
        <v>-9.8632462239908101</v>
      </c>
      <c r="O188">
        <v>20</v>
      </c>
      <c r="P188" t="s">
        <v>56</v>
      </c>
      <c r="Q188">
        <v>20</v>
      </c>
      <c r="R188">
        <v>3</v>
      </c>
      <c r="S188">
        <v>5</v>
      </c>
      <c r="T188">
        <v>5</v>
      </c>
      <c r="U188">
        <v>3</v>
      </c>
      <c r="V188" t="s">
        <v>57</v>
      </c>
      <c r="W188" t="s">
        <v>57</v>
      </c>
      <c r="X188" t="s">
        <v>61</v>
      </c>
      <c r="Z188">
        <v>35172.6327546334</v>
      </c>
      <c r="AA188" s="2">
        <v>8.5266203703703705E-2</v>
      </c>
      <c r="AB188" s="46">
        <f t="shared" si="2"/>
        <v>4.339120370370364E-2</v>
      </c>
    </row>
    <row r="189" spans="1:29" x14ac:dyDescent="0.35">
      <c r="A189" s="1">
        <v>44494</v>
      </c>
      <c r="B189" s="2">
        <v>0.59971064814814812</v>
      </c>
      <c r="C189" t="s">
        <v>86</v>
      </c>
      <c r="D189" t="s">
        <v>59</v>
      </c>
      <c r="E189">
        <v>68</v>
      </c>
      <c r="F189" t="s">
        <v>62</v>
      </c>
      <c r="G189" t="s">
        <v>93</v>
      </c>
      <c r="H189" t="s">
        <v>87</v>
      </c>
      <c r="I189" t="s">
        <v>68</v>
      </c>
      <c r="J189">
        <v>300</v>
      </c>
      <c r="K189" t="s">
        <v>55</v>
      </c>
      <c r="L189" t="s">
        <v>93</v>
      </c>
      <c r="M189">
        <v>51.155063789416303</v>
      </c>
      <c r="N189">
        <v>-9.8619013845550096</v>
      </c>
      <c r="O189">
        <v>20</v>
      </c>
      <c r="P189" t="s">
        <v>63</v>
      </c>
      <c r="Q189">
        <v>10</v>
      </c>
      <c r="R189">
        <v>3</v>
      </c>
      <c r="S189">
        <v>5</v>
      </c>
      <c r="T189">
        <v>5</v>
      </c>
      <c r="U189">
        <v>3</v>
      </c>
      <c r="V189" t="s">
        <v>57</v>
      </c>
      <c r="W189" t="s">
        <v>57</v>
      </c>
      <c r="X189" t="s">
        <v>61</v>
      </c>
      <c r="Z189">
        <v>35172.6327546334</v>
      </c>
      <c r="AA189" s="2">
        <v>8.5266203703703705E-2</v>
      </c>
      <c r="AB189" s="46">
        <f t="shared" si="2"/>
        <v>4.0162037037037024E-2</v>
      </c>
    </row>
    <row r="190" spans="1:29" x14ac:dyDescent="0.35">
      <c r="A190" s="1">
        <v>44494</v>
      </c>
      <c r="B190" s="2">
        <v>0.63987268518518514</v>
      </c>
      <c r="C190" t="s">
        <v>86</v>
      </c>
      <c r="D190" t="s">
        <v>59</v>
      </c>
      <c r="E190">
        <v>68</v>
      </c>
      <c r="F190" t="s">
        <v>62</v>
      </c>
      <c r="G190" t="s">
        <v>93</v>
      </c>
      <c r="H190" t="s">
        <v>87</v>
      </c>
      <c r="I190" t="s">
        <v>68</v>
      </c>
      <c r="J190">
        <v>300</v>
      </c>
      <c r="K190" t="s">
        <v>55</v>
      </c>
      <c r="L190" t="s">
        <v>93</v>
      </c>
      <c r="M190">
        <v>51.009223823404099</v>
      </c>
      <c r="N190">
        <v>-9.8622325144411391</v>
      </c>
      <c r="O190">
        <v>20</v>
      </c>
      <c r="P190" t="s">
        <v>57</v>
      </c>
      <c r="Q190">
        <v>0</v>
      </c>
      <c r="R190">
        <v>3</v>
      </c>
      <c r="S190">
        <v>5</v>
      </c>
      <c r="T190">
        <v>5</v>
      </c>
      <c r="U190">
        <v>5</v>
      </c>
      <c r="V190" t="s">
        <v>57</v>
      </c>
      <c r="W190" t="s">
        <v>57</v>
      </c>
      <c r="X190" t="s">
        <v>61</v>
      </c>
      <c r="Z190">
        <v>35172.6327546334</v>
      </c>
      <c r="AA190" s="2">
        <v>8.5266203703703705E-2</v>
      </c>
      <c r="AB190" s="46">
        <f t="shared" si="2"/>
        <v>1.7129629629629717E-3</v>
      </c>
    </row>
    <row r="191" spans="1:29" x14ac:dyDescent="0.35">
      <c r="A191" s="1">
        <v>44494</v>
      </c>
      <c r="B191" s="2">
        <v>0.64158564814814811</v>
      </c>
      <c r="C191" t="s">
        <v>86</v>
      </c>
      <c r="D191" t="s">
        <v>60</v>
      </c>
      <c r="E191">
        <v>68</v>
      </c>
      <c r="F191" t="s">
        <v>62</v>
      </c>
      <c r="G191" t="s">
        <v>93</v>
      </c>
      <c r="H191" t="s">
        <v>87</v>
      </c>
      <c r="I191" t="s">
        <v>68</v>
      </c>
      <c r="J191">
        <v>300</v>
      </c>
      <c r="K191" t="s">
        <v>55</v>
      </c>
      <c r="L191" t="s">
        <v>93</v>
      </c>
      <c r="M191">
        <v>51.003476750740496</v>
      </c>
      <c r="N191">
        <v>-9.8624646173378405</v>
      </c>
      <c r="O191">
        <v>20</v>
      </c>
      <c r="P191" t="s">
        <v>57</v>
      </c>
      <c r="Q191">
        <v>0</v>
      </c>
      <c r="R191">
        <v>3</v>
      </c>
      <c r="S191">
        <v>5</v>
      </c>
      <c r="T191">
        <v>5</v>
      </c>
      <c r="U191">
        <v>5</v>
      </c>
      <c r="V191" t="s">
        <v>57</v>
      </c>
      <c r="W191" t="s">
        <v>57</v>
      </c>
      <c r="X191" t="s">
        <v>61</v>
      </c>
      <c r="Z191">
        <v>35172.6327546334</v>
      </c>
      <c r="AA191" s="2">
        <v>8.5266203703703705E-2</v>
      </c>
      <c r="AB191" s="46" t="str">
        <f t="shared" si="2"/>
        <v/>
      </c>
    </row>
    <row r="192" spans="1:29" x14ac:dyDescent="0.35">
      <c r="A192" s="1">
        <v>44494</v>
      </c>
      <c r="B192" s="2">
        <v>0.6444791666666666</v>
      </c>
      <c r="C192" t="s">
        <v>86</v>
      </c>
      <c r="D192" t="s">
        <v>52</v>
      </c>
      <c r="E192">
        <v>69</v>
      </c>
      <c r="F192" t="s">
        <v>62</v>
      </c>
      <c r="G192" t="s">
        <v>93</v>
      </c>
      <c r="H192" t="s">
        <v>87</v>
      </c>
      <c r="I192" t="s">
        <v>54</v>
      </c>
      <c r="J192">
        <v>300</v>
      </c>
      <c r="K192" t="s">
        <v>55</v>
      </c>
      <c r="L192" t="s">
        <v>93</v>
      </c>
      <c r="M192">
        <v>51.0068290446644</v>
      </c>
      <c r="N192">
        <v>-9.8701743465151903</v>
      </c>
      <c r="O192">
        <v>20</v>
      </c>
      <c r="P192" t="s">
        <v>57</v>
      </c>
      <c r="Q192">
        <v>0</v>
      </c>
      <c r="R192">
        <v>3</v>
      </c>
      <c r="S192">
        <v>5</v>
      </c>
      <c r="T192">
        <v>5</v>
      </c>
      <c r="U192">
        <v>4</v>
      </c>
      <c r="V192" t="s">
        <v>57</v>
      </c>
      <c r="W192" t="s">
        <v>57</v>
      </c>
      <c r="X192" t="s">
        <v>61</v>
      </c>
      <c r="Z192">
        <v>39625.582519092197</v>
      </c>
      <c r="AA192" s="2">
        <v>0.10111111111111111</v>
      </c>
      <c r="AB192" s="46">
        <f t="shared" si="2"/>
        <v>6.7025462962962967E-2</v>
      </c>
      <c r="AC192" s="49"/>
    </row>
    <row r="193" spans="1:28" x14ac:dyDescent="0.35">
      <c r="A193" s="1">
        <v>44494</v>
      </c>
      <c r="B193" s="2">
        <v>0.71150462962962957</v>
      </c>
      <c r="C193" t="s">
        <v>86</v>
      </c>
      <c r="D193" t="s">
        <v>59</v>
      </c>
      <c r="E193">
        <v>69</v>
      </c>
      <c r="F193" t="s">
        <v>62</v>
      </c>
      <c r="G193" t="s">
        <v>93</v>
      </c>
      <c r="H193" t="s">
        <v>87</v>
      </c>
      <c r="I193" t="s">
        <v>54</v>
      </c>
      <c r="J193">
        <v>300</v>
      </c>
      <c r="K193" t="s">
        <v>55</v>
      </c>
      <c r="L193" t="s">
        <v>93</v>
      </c>
      <c r="M193">
        <v>51.208653732056</v>
      </c>
      <c r="N193">
        <v>-10.070378628704701</v>
      </c>
      <c r="O193">
        <v>20</v>
      </c>
      <c r="P193" t="s">
        <v>57</v>
      </c>
      <c r="Q193">
        <v>0</v>
      </c>
      <c r="R193">
        <v>3</v>
      </c>
      <c r="S193">
        <v>5</v>
      </c>
      <c r="T193">
        <v>5</v>
      </c>
      <c r="U193">
        <v>6</v>
      </c>
      <c r="V193" t="s">
        <v>57</v>
      </c>
      <c r="W193" t="s">
        <v>57</v>
      </c>
      <c r="X193" t="s">
        <v>58</v>
      </c>
      <c r="Z193">
        <v>39625.582519092197</v>
      </c>
      <c r="AA193" s="2">
        <v>0.10111111111111111</v>
      </c>
      <c r="AB193" s="46">
        <f t="shared" si="2"/>
        <v>3.4085648148148184E-2</v>
      </c>
    </row>
    <row r="194" spans="1:28" x14ac:dyDescent="0.35">
      <c r="A194" s="1">
        <v>44494</v>
      </c>
      <c r="B194" s="2">
        <v>0.74559027777777775</v>
      </c>
      <c r="C194" t="s">
        <v>86</v>
      </c>
      <c r="D194" t="s">
        <v>60</v>
      </c>
      <c r="E194">
        <v>69</v>
      </c>
      <c r="F194" t="s">
        <v>62</v>
      </c>
      <c r="G194" t="s">
        <v>93</v>
      </c>
      <c r="H194" t="s">
        <v>87</v>
      </c>
      <c r="I194" t="s">
        <v>54</v>
      </c>
      <c r="J194">
        <v>300</v>
      </c>
      <c r="K194" t="s">
        <v>55</v>
      </c>
      <c r="L194" t="s">
        <v>93</v>
      </c>
      <c r="M194">
        <v>51.308781019704</v>
      </c>
      <c r="N194">
        <v>-10.1706417882568</v>
      </c>
      <c r="O194">
        <v>20</v>
      </c>
      <c r="P194" t="s">
        <v>57</v>
      </c>
      <c r="Q194">
        <v>0</v>
      </c>
      <c r="R194">
        <v>3</v>
      </c>
      <c r="S194">
        <v>5</v>
      </c>
      <c r="T194">
        <v>5</v>
      </c>
      <c r="U194">
        <v>6</v>
      </c>
      <c r="V194" t="s">
        <v>57</v>
      </c>
      <c r="W194" t="s">
        <v>57</v>
      </c>
      <c r="X194" t="s">
        <v>58</v>
      </c>
      <c r="Z194">
        <v>39625.582519092197</v>
      </c>
      <c r="AA194" s="2">
        <v>0.10111111111111111</v>
      </c>
      <c r="AB194" s="46" t="str">
        <f t="shared" ref="AB194:AB257" si="3">IF($D194="Stop","",$B195-$B194)</f>
        <v/>
      </c>
    </row>
    <row r="195" spans="1:28" x14ac:dyDescent="0.35">
      <c r="A195" s="1">
        <v>44495</v>
      </c>
      <c r="B195" s="2">
        <v>0.37450231481481483</v>
      </c>
      <c r="C195" t="s">
        <v>86</v>
      </c>
      <c r="D195" t="s">
        <v>52</v>
      </c>
      <c r="E195">
        <v>70</v>
      </c>
      <c r="F195" t="s">
        <v>62</v>
      </c>
      <c r="G195" t="s">
        <v>93</v>
      </c>
      <c r="H195" t="s">
        <v>87</v>
      </c>
      <c r="I195" t="s">
        <v>54</v>
      </c>
      <c r="J195">
        <v>300</v>
      </c>
      <c r="K195" t="s">
        <v>55</v>
      </c>
      <c r="L195" t="s">
        <v>93</v>
      </c>
      <c r="M195">
        <v>52.889033973694502</v>
      </c>
      <c r="N195">
        <v>-9.6598402857789605</v>
      </c>
      <c r="O195">
        <v>6</v>
      </c>
      <c r="P195" t="s">
        <v>57</v>
      </c>
      <c r="Q195">
        <v>0</v>
      </c>
      <c r="R195">
        <v>3</v>
      </c>
      <c r="S195">
        <v>6</v>
      </c>
      <c r="T195">
        <v>7</v>
      </c>
      <c r="U195">
        <v>8</v>
      </c>
      <c r="V195" t="s">
        <v>57</v>
      </c>
      <c r="W195" t="s">
        <v>57</v>
      </c>
      <c r="X195" t="s">
        <v>58</v>
      </c>
      <c r="Z195">
        <v>34052.781901487702</v>
      </c>
      <c r="AA195" s="2">
        <v>0.12606481481481482</v>
      </c>
      <c r="AB195" s="46">
        <f t="shared" si="3"/>
        <v>0.12606481481481474</v>
      </c>
    </row>
    <row r="196" spans="1:28" x14ac:dyDescent="0.35">
      <c r="A196" s="1">
        <v>44495</v>
      </c>
      <c r="B196" s="2">
        <v>0.50056712962962957</v>
      </c>
      <c r="C196" t="s">
        <v>86</v>
      </c>
      <c r="D196" t="s">
        <v>60</v>
      </c>
      <c r="E196">
        <v>70</v>
      </c>
      <c r="F196" t="s">
        <v>62</v>
      </c>
      <c r="G196" t="s">
        <v>93</v>
      </c>
      <c r="H196" t="s">
        <v>87</v>
      </c>
      <c r="I196" t="s">
        <v>54</v>
      </c>
      <c r="J196">
        <v>300</v>
      </c>
      <c r="K196" t="s">
        <v>55</v>
      </c>
      <c r="L196" t="s">
        <v>93</v>
      </c>
      <c r="M196">
        <v>53.130372308202503</v>
      </c>
      <c r="N196">
        <v>-9.3479786287114504</v>
      </c>
      <c r="O196">
        <v>6</v>
      </c>
      <c r="P196" t="s">
        <v>57</v>
      </c>
      <c r="Q196">
        <v>0</v>
      </c>
      <c r="R196">
        <v>3</v>
      </c>
      <c r="S196">
        <v>6</v>
      </c>
      <c r="T196">
        <v>7</v>
      </c>
      <c r="U196">
        <v>8</v>
      </c>
      <c r="V196" t="s">
        <v>57</v>
      </c>
      <c r="W196" t="s">
        <v>57</v>
      </c>
      <c r="X196" t="s">
        <v>58</v>
      </c>
      <c r="Z196">
        <v>34052.781901487702</v>
      </c>
      <c r="AA196" s="2">
        <v>0.12606481481481482</v>
      </c>
      <c r="AB196" s="46" t="str">
        <f t="shared" si="3"/>
        <v/>
      </c>
    </row>
    <row r="197" spans="1:28" x14ac:dyDescent="0.35">
      <c r="A197" s="1"/>
      <c r="B197" s="2"/>
      <c r="AA197" s="2"/>
      <c r="AB197" s="46">
        <f t="shared" si="3"/>
        <v>0</v>
      </c>
    </row>
    <row r="198" spans="1:28" x14ac:dyDescent="0.35">
      <c r="A198" s="1"/>
      <c r="B198" s="2"/>
      <c r="AA198" s="2"/>
      <c r="AB198" s="46">
        <f t="shared" si="3"/>
        <v>0</v>
      </c>
    </row>
    <row r="199" spans="1:28" x14ac:dyDescent="0.35">
      <c r="A199" s="1"/>
      <c r="B199" s="2"/>
      <c r="AA199" s="2"/>
      <c r="AB199" s="46">
        <f t="shared" si="3"/>
        <v>0</v>
      </c>
    </row>
    <row r="200" spans="1:28" x14ac:dyDescent="0.35">
      <c r="A200" s="1"/>
      <c r="B200" s="2"/>
      <c r="AA200" s="2"/>
      <c r="AB200" s="46">
        <f t="shared" si="3"/>
        <v>0</v>
      </c>
    </row>
    <row r="201" spans="1:28" x14ac:dyDescent="0.35">
      <c r="A201" s="1"/>
      <c r="B201" s="2"/>
      <c r="AA201" s="2"/>
      <c r="AB201" s="46">
        <f t="shared" si="3"/>
        <v>0</v>
      </c>
    </row>
    <row r="202" spans="1:28" x14ac:dyDescent="0.35">
      <c r="A202" s="1"/>
      <c r="B202" s="2"/>
      <c r="AA202" s="2"/>
      <c r="AB202" s="46">
        <f t="shared" si="3"/>
        <v>0</v>
      </c>
    </row>
    <row r="203" spans="1:28" x14ac:dyDescent="0.35">
      <c r="A203" s="1"/>
      <c r="B203" s="2"/>
      <c r="AA203" s="2"/>
      <c r="AB203" s="46">
        <f t="shared" si="3"/>
        <v>0</v>
      </c>
    </row>
    <row r="204" spans="1:28" x14ac:dyDescent="0.35">
      <c r="A204" s="1"/>
      <c r="B204" s="2"/>
      <c r="AA204" s="2"/>
      <c r="AB204" s="46">
        <f t="shared" si="3"/>
        <v>0</v>
      </c>
    </row>
    <row r="205" spans="1:28" x14ac:dyDescent="0.35">
      <c r="A205" s="1"/>
      <c r="B205" s="2"/>
      <c r="AA205" s="2"/>
      <c r="AB205" s="46">
        <f t="shared" si="3"/>
        <v>0</v>
      </c>
    </row>
    <row r="206" spans="1:28" x14ac:dyDescent="0.35">
      <c r="A206" s="1"/>
      <c r="B206" s="2"/>
      <c r="AA206" s="2"/>
      <c r="AB206" s="46">
        <f t="shared" si="3"/>
        <v>0</v>
      </c>
    </row>
    <row r="207" spans="1:28" x14ac:dyDescent="0.35">
      <c r="A207" s="1"/>
      <c r="B207" s="2"/>
      <c r="AA207" s="2"/>
      <c r="AB207" s="46">
        <f t="shared" si="3"/>
        <v>0</v>
      </c>
    </row>
    <row r="208" spans="1:28" x14ac:dyDescent="0.35">
      <c r="A208" s="1"/>
      <c r="B208" s="2"/>
      <c r="AA208" s="2"/>
      <c r="AB208" s="46">
        <f t="shared" si="3"/>
        <v>0</v>
      </c>
    </row>
    <row r="209" spans="1:28" x14ac:dyDescent="0.35">
      <c r="A209" s="1"/>
      <c r="B209" s="2"/>
      <c r="AA209" s="2"/>
      <c r="AB209" s="46">
        <f t="shared" si="3"/>
        <v>0</v>
      </c>
    </row>
    <row r="210" spans="1:28" x14ac:dyDescent="0.35">
      <c r="A210" s="1"/>
      <c r="B210" s="2"/>
      <c r="AA210" s="2"/>
      <c r="AB210" s="46">
        <f t="shared" si="3"/>
        <v>0</v>
      </c>
    </row>
    <row r="211" spans="1:28" x14ac:dyDescent="0.35">
      <c r="A211" s="1"/>
      <c r="B211" s="2"/>
      <c r="AA211" s="2"/>
      <c r="AB211" s="46">
        <f t="shared" si="3"/>
        <v>0</v>
      </c>
    </row>
    <row r="212" spans="1:28" x14ac:dyDescent="0.35">
      <c r="A212" s="1"/>
      <c r="B212" s="2"/>
      <c r="AA212" s="2"/>
      <c r="AB212" s="46">
        <f t="shared" si="3"/>
        <v>0</v>
      </c>
    </row>
    <row r="213" spans="1:28" x14ac:dyDescent="0.35">
      <c r="A213" s="1"/>
      <c r="B213" s="2"/>
      <c r="AA213" s="2"/>
      <c r="AB213" s="46">
        <f t="shared" si="3"/>
        <v>0</v>
      </c>
    </row>
    <row r="214" spans="1:28" x14ac:dyDescent="0.35">
      <c r="A214" s="1"/>
      <c r="B214" s="2"/>
      <c r="AA214" s="2"/>
      <c r="AB214" s="46">
        <f t="shared" si="3"/>
        <v>0</v>
      </c>
    </row>
    <row r="215" spans="1:28" x14ac:dyDescent="0.35">
      <c r="A215" s="1"/>
      <c r="B215" s="2"/>
      <c r="AA215" s="2"/>
      <c r="AB215" s="46">
        <f t="shared" si="3"/>
        <v>0</v>
      </c>
    </row>
    <row r="216" spans="1:28" x14ac:dyDescent="0.35">
      <c r="A216" s="1"/>
      <c r="B216" s="2"/>
      <c r="AA216" s="2"/>
      <c r="AB216" s="46">
        <f t="shared" si="3"/>
        <v>0</v>
      </c>
    </row>
    <row r="217" spans="1:28" x14ac:dyDescent="0.35">
      <c r="A217" s="1"/>
      <c r="B217" s="2"/>
      <c r="AA217" s="2"/>
      <c r="AB217" s="46">
        <f t="shared" si="3"/>
        <v>0</v>
      </c>
    </row>
    <row r="218" spans="1:28" x14ac:dyDescent="0.35">
      <c r="A218" s="1"/>
      <c r="B218" s="2"/>
      <c r="AA218" s="2"/>
      <c r="AB218" s="46">
        <f t="shared" si="3"/>
        <v>0</v>
      </c>
    </row>
    <row r="219" spans="1:28" x14ac:dyDescent="0.35">
      <c r="A219" s="1"/>
      <c r="B219" s="2"/>
      <c r="AA219" s="2"/>
      <c r="AB219" s="46">
        <f t="shared" si="3"/>
        <v>0</v>
      </c>
    </row>
    <row r="220" spans="1:28" x14ac:dyDescent="0.35">
      <c r="A220" s="1"/>
      <c r="B220" s="2"/>
      <c r="AA220" s="2"/>
      <c r="AB220" s="46">
        <f t="shared" si="3"/>
        <v>0</v>
      </c>
    </row>
    <row r="221" spans="1:28" x14ac:dyDescent="0.35">
      <c r="A221" s="1"/>
      <c r="B221" s="2"/>
      <c r="AA221" s="2"/>
      <c r="AB221" s="46">
        <f t="shared" si="3"/>
        <v>0</v>
      </c>
    </row>
    <row r="222" spans="1:28" x14ac:dyDescent="0.35">
      <c r="A222" s="1"/>
      <c r="B222" s="2"/>
      <c r="AA222" s="2"/>
      <c r="AB222" s="46">
        <f t="shared" si="3"/>
        <v>0</v>
      </c>
    </row>
    <row r="223" spans="1:28" x14ac:dyDescent="0.35">
      <c r="A223" s="1"/>
      <c r="B223" s="2"/>
      <c r="AA223" s="2"/>
      <c r="AB223" s="46">
        <f t="shared" si="3"/>
        <v>0</v>
      </c>
    </row>
    <row r="224" spans="1:28" x14ac:dyDescent="0.35">
      <c r="A224" s="1"/>
      <c r="B224" s="2"/>
      <c r="AA224" s="2"/>
      <c r="AB224" s="46">
        <f t="shared" si="3"/>
        <v>0</v>
      </c>
    </row>
    <row r="225" spans="1:28" x14ac:dyDescent="0.35">
      <c r="A225" s="1"/>
      <c r="B225" s="2"/>
      <c r="AA225" s="2"/>
      <c r="AB225" s="46">
        <f t="shared" si="3"/>
        <v>0</v>
      </c>
    </row>
    <row r="226" spans="1:28" x14ac:dyDescent="0.35">
      <c r="A226" s="1"/>
      <c r="B226" s="2"/>
      <c r="AA226" s="2"/>
      <c r="AB226" s="46">
        <f t="shared" si="3"/>
        <v>0</v>
      </c>
    </row>
    <row r="227" spans="1:28" x14ac:dyDescent="0.35">
      <c r="A227" s="1"/>
      <c r="B227" s="2"/>
      <c r="AA227" s="2"/>
      <c r="AB227" s="46">
        <f t="shared" si="3"/>
        <v>0</v>
      </c>
    </row>
    <row r="228" spans="1:28" x14ac:dyDescent="0.35">
      <c r="A228" s="1"/>
      <c r="B228" s="2"/>
      <c r="AA228" s="2"/>
      <c r="AB228" s="46">
        <f t="shared" si="3"/>
        <v>0</v>
      </c>
    </row>
    <row r="229" spans="1:28" x14ac:dyDescent="0.35">
      <c r="A229" s="1"/>
      <c r="B229" s="2"/>
      <c r="AA229" s="2"/>
      <c r="AB229" s="46">
        <f t="shared" si="3"/>
        <v>0</v>
      </c>
    </row>
    <row r="230" spans="1:28" x14ac:dyDescent="0.35">
      <c r="A230" s="1"/>
      <c r="B230" s="2"/>
      <c r="AA230" s="2"/>
      <c r="AB230" s="46">
        <f t="shared" si="3"/>
        <v>0</v>
      </c>
    </row>
    <row r="231" spans="1:28" x14ac:dyDescent="0.35">
      <c r="A231" s="1"/>
      <c r="B231" s="2"/>
      <c r="AA231" s="2"/>
      <c r="AB231" s="46">
        <f t="shared" si="3"/>
        <v>0</v>
      </c>
    </row>
    <row r="232" spans="1:28" x14ac:dyDescent="0.35">
      <c r="A232" s="1"/>
      <c r="B232" s="2"/>
      <c r="AA232" s="2"/>
      <c r="AB232" s="46">
        <f t="shared" si="3"/>
        <v>0</v>
      </c>
    </row>
    <row r="233" spans="1:28" x14ac:dyDescent="0.35">
      <c r="A233" s="1"/>
      <c r="B233" s="2"/>
      <c r="AA233" s="2"/>
      <c r="AB233" s="46">
        <f t="shared" si="3"/>
        <v>0</v>
      </c>
    </row>
    <row r="234" spans="1:28" x14ac:dyDescent="0.35">
      <c r="A234" s="1"/>
      <c r="B234" s="2"/>
      <c r="AA234" s="2"/>
      <c r="AB234" s="46">
        <f t="shared" si="3"/>
        <v>0</v>
      </c>
    </row>
    <row r="235" spans="1:28" x14ac:dyDescent="0.35">
      <c r="A235" s="1"/>
      <c r="B235" s="2"/>
      <c r="AA235" s="2"/>
      <c r="AB235" s="46">
        <f t="shared" si="3"/>
        <v>0</v>
      </c>
    </row>
    <row r="236" spans="1:28" x14ac:dyDescent="0.35">
      <c r="A236" s="1"/>
      <c r="B236" s="2"/>
      <c r="AA236" s="2"/>
      <c r="AB236" s="46">
        <f t="shared" si="3"/>
        <v>0</v>
      </c>
    </row>
    <row r="237" spans="1:28" x14ac:dyDescent="0.35">
      <c r="A237" s="1"/>
      <c r="B237" s="2"/>
      <c r="AA237" s="2"/>
      <c r="AB237" s="46">
        <f t="shared" si="3"/>
        <v>0</v>
      </c>
    </row>
    <row r="238" spans="1:28" x14ac:dyDescent="0.35">
      <c r="A238" s="1"/>
      <c r="B238" s="2"/>
      <c r="AA238" s="2"/>
      <c r="AB238" s="46">
        <f t="shared" si="3"/>
        <v>0</v>
      </c>
    </row>
    <row r="239" spans="1:28" x14ac:dyDescent="0.35">
      <c r="A239" s="1"/>
      <c r="B239" s="2"/>
      <c r="AA239" s="2"/>
      <c r="AB239" s="46">
        <f t="shared" si="3"/>
        <v>0</v>
      </c>
    </row>
    <row r="240" spans="1:28" x14ac:dyDescent="0.35">
      <c r="A240" s="1"/>
      <c r="B240" s="2"/>
      <c r="AA240" s="2"/>
      <c r="AB240" s="46">
        <f t="shared" si="3"/>
        <v>0</v>
      </c>
    </row>
    <row r="241" spans="1:28" x14ac:dyDescent="0.35">
      <c r="A241" s="1"/>
      <c r="B241" s="2"/>
      <c r="AA241" s="2"/>
      <c r="AB241" s="46">
        <f t="shared" si="3"/>
        <v>0</v>
      </c>
    </row>
    <row r="242" spans="1:28" x14ac:dyDescent="0.35">
      <c r="A242" s="1"/>
      <c r="B242" s="2"/>
      <c r="AA242" s="2"/>
      <c r="AB242" s="46">
        <f t="shared" si="3"/>
        <v>0</v>
      </c>
    </row>
    <row r="243" spans="1:28" x14ac:dyDescent="0.35">
      <c r="A243" s="1"/>
      <c r="B243" s="2"/>
      <c r="AA243" s="2"/>
      <c r="AB243" s="46">
        <f t="shared" si="3"/>
        <v>0</v>
      </c>
    </row>
    <row r="244" spans="1:28" x14ac:dyDescent="0.35">
      <c r="A244" s="1"/>
      <c r="B244" s="2"/>
      <c r="AA244" s="2"/>
      <c r="AB244" s="46">
        <f t="shared" si="3"/>
        <v>0</v>
      </c>
    </row>
    <row r="245" spans="1:28" x14ac:dyDescent="0.35">
      <c r="A245" s="1"/>
      <c r="B245" s="2"/>
      <c r="AA245" s="2"/>
      <c r="AB245" s="46">
        <f t="shared" si="3"/>
        <v>0</v>
      </c>
    </row>
    <row r="246" spans="1:28" x14ac:dyDescent="0.35">
      <c r="A246" s="1"/>
      <c r="B246" s="2"/>
      <c r="AA246" s="2"/>
      <c r="AB246" s="46">
        <f t="shared" si="3"/>
        <v>0</v>
      </c>
    </row>
    <row r="247" spans="1:28" x14ac:dyDescent="0.35">
      <c r="A247" s="1"/>
      <c r="B247" s="2"/>
      <c r="AA247" s="2"/>
      <c r="AB247" s="46">
        <f t="shared" si="3"/>
        <v>0</v>
      </c>
    </row>
    <row r="248" spans="1:28" x14ac:dyDescent="0.35">
      <c r="A248" s="1"/>
      <c r="B248" s="2"/>
      <c r="AA248" s="2"/>
      <c r="AB248" s="46">
        <f t="shared" si="3"/>
        <v>0</v>
      </c>
    </row>
    <row r="249" spans="1:28" x14ac:dyDescent="0.35">
      <c r="A249" s="1"/>
      <c r="B249" s="2"/>
      <c r="AA249" s="2"/>
      <c r="AB249" s="46">
        <f t="shared" si="3"/>
        <v>0</v>
      </c>
    </row>
    <row r="250" spans="1:28" x14ac:dyDescent="0.35">
      <c r="A250" s="1"/>
      <c r="B250" s="2"/>
      <c r="AA250" s="2"/>
      <c r="AB250" s="46">
        <f t="shared" si="3"/>
        <v>0</v>
      </c>
    </row>
    <row r="251" spans="1:28" x14ac:dyDescent="0.35">
      <c r="A251" s="1"/>
      <c r="B251" s="2"/>
      <c r="AA251" s="2"/>
      <c r="AB251" s="46">
        <f t="shared" si="3"/>
        <v>0</v>
      </c>
    </row>
    <row r="252" spans="1:28" x14ac:dyDescent="0.35">
      <c r="A252" s="1"/>
      <c r="B252" s="2"/>
      <c r="AA252" s="2"/>
      <c r="AB252" s="46">
        <f t="shared" si="3"/>
        <v>0</v>
      </c>
    </row>
    <row r="253" spans="1:28" x14ac:dyDescent="0.35">
      <c r="A253" s="1"/>
      <c r="B253" s="2"/>
      <c r="AA253" s="2"/>
      <c r="AB253" s="46">
        <f t="shared" si="3"/>
        <v>0</v>
      </c>
    </row>
    <row r="254" spans="1:28" x14ac:dyDescent="0.35">
      <c r="A254" s="1"/>
      <c r="B254" s="2"/>
      <c r="AA254" s="2"/>
      <c r="AB254" s="46">
        <f t="shared" si="3"/>
        <v>0</v>
      </c>
    </row>
    <row r="255" spans="1:28" x14ac:dyDescent="0.35">
      <c r="A255" s="1"/>
      <c r="B255" s="2"/>
      <c r="AA255" s="2"/>
      <c r="AB255" s="46">
        <f t="shared" si="3"/>
        <v>0</v>
      </c>
    </row>
    <row r="256" spans="1:28" x14ac:dyDescent="0.35">
      <c r="A256" s="1"/>
      <c r="B256" s="2"/>
      <c r="AA256" s="2"/>
      <c r="AB256" s="46">
        <f t="shared" si="3"/>
        <v>0</v>
      </c>
    </row>
    <row r="257" spans="1:28" x14ac:dyDescent="0.35">
      <c r="A257" s="1"/>
      <c r="B257" s="2"/>
      <c r="AA257" s="2"/>
      <c r="AB257" s="46">
        <f t="shared" si="3"/>
        <v>0</v>
      </c>
    </row>
    <row r="258" spans="1:28" x14ac:dyDescent="0.35">
      <c r="A258" s="1"/>
      <c r="B258" s="2"/>
      <c r="AA258" s="2"/>
      <c r="AB258" s="46">
        <f t="shared" ref="AB258:AB321" si="4">IF($D258="Stop","",$B259-$B258)</f>
        <v>0</v>
      </c>
    </row>
    <row r="259" spans="1:28" x14ac:dyDescent="0.35">
      <c r="A259" s="1"/>
      <c r="B259" s="2"/>
      <c r="AA259" s="2"/>
      <c r="AB259" s="46">
        <f t="shared" si="4"/>
        <v>0</v>
      </c>
    </row>
    <row r="260" spans="1:28" x14ac:dyDescent="0.35">
      <c r="A260" s="1"/>
      <c r="B260" s="2"/>
      <c r="AA260" s="2"/>
      <c r="AB260" s="46">
        <f t="shared" si="4"/>
        <v>0</v>
      </c>
    </row>
    <row r="261" spans="1:28" x14ac:dyDescent="0.35">
      <c r="A261" s="1"/>
      <c r="B261" s="2"/>
      <c r="AA261" s="2"/>
      <c r="AB261" s="46">
        <f t="shared" si="4"/>
        <v>0</v>
      </c>
    </row>
    <row r="262" spans="1:28" x14ac:dyDescent="0.35">
      <c r="A262" s="1"/>
      <c r="B262" s="2"/>
      <c r="AA262" s="2"/>
      <c r="AB262" s="46">
        <f t="shared" si="4"/>
        <v>0</v>
      </c>
    </row>
    <row r="263" spans="1:28" x14ac:dyDescent="0.35">
      <c r="A263" s="1"/>
      <c r="B263" s="2"/>
      <c r="AA263" s="2"/>
      <c r="AB263" s="46">
        <f t="shared" si="4"/>
        <v>0</v>
      </c>
    </row>
    <row r="264" spans="1:28" x14ac:dyDescent="0.35">
      <c r="A264" s="1"/>
      <c r="B264" s="2"/>
      <c r="AA264" s="2"/>
      <c r="AB264" s="46">
        <f t="shared" si="4"/>
        <v>0</v>
      </c>
    </row>
    <row r="265" spans="1:28" x14ac:dyDescent="0.35">
      <c r="A265" s="1"/>
      <c r="B265" s="2"/>
      <c r="AA265" s="2"/>
      <c r="AB265" s="46">
        <f t="shared" si="4"/>
        <v>0</v>
      </c>
    </row>
    <row r="266" spans="1:28" x14ac:dyDescent="0.35">
      <c r="A266" s="1"/>
      <c r="B266" s="2"/>
      <c r="AA266" s="2"/>
      <c r="AB266" s="46">
        <f t="shared" si="4"/>
        <v>0</v>
      </c>
    </row>
    <row r="267" spans="1:28" x14ac:dyDescent="0.35">
      <c r="A267" s="1"/>
      <c r="B267" s="2"/>
      <c r="AA267" s="2"/>
      <c r="AB267" s="46">
        <f t="shared" si="4"/>
        <v>0</v>
      </c>
    </row>
    <row r="268" spans="1:28" x14ac:dyDescent="0.35">
      <c r="A268" s="1"/>
      <c r="B268" s="2"/>
      <c r="AA268" s="2"/>
      <c r="AB268" s="46">
        <f t="shared" si="4"/>
        <v>0</v>
      </c>
    </row>
    <row r="269" spans="1:28" x14ac:dyDescent="0.35">
      <c r="A269" s="1"/>
      <c r="B269" s="2"/>
      <c r="AA269" s="2"/>
      <c r="AB269" s="46">
        <f t="shared" si="4"/>
        <v>0</v>
      </c>
    </row>
    <row r="270" spans="1:28" x14ac:dyDescent="0.35">
      <c r="A270" s="1"/>
      <c r="B270" s="2"/>
      <c r="AA270" s="2"/>
      <c r="AB270" s="46">
        <f t="shared" si="4"/>
        <v>0</v>
      </c>
    </row>
    <row r="271" spans="1:28" x14ac:dyDescent="0.35">
      <c r="A271" s="1"/>
      <c r="B271" s="2"/>
      <c r="AA271" s="2"/>
      <c r="AB271" s="46">
        <f t="shared" si="4"/>
        <v>0</v>
      </c>
    </row>
    <row r="272" spans="1:28" x14ac:dyDescent="0.35">
      <c r="A272" s="1"/>
      <c r="B272" s="2"/>
      <c r="AA272" s="2"/>
      <c r="AB272" s="46">
        <f t="shared" si="4"/>
        <v>0</v>
      </c>
    </row>
    <row r="273" spans="1:28" x14ac:dyDescent="0.35">
      <c r="A273" s="1"/>
      <c r="B273" s="2"/>
      <c r="AA273" s="2"/>
      <c r="AB273" s="46">
        <f t="shared" si="4"/>
        <v>0</v>
      </c>
    </row>
    <row r="274" spans="1:28" x14ac:dyDescent="0.35">
      <c r="A274" s="1"/>
      <c r="B274" s="2"/>
      <c r="AA274" s="2"/>
      <c r="AB274" s="46">
        <f t="shared" si="4"/>
        <v>0</v>
      </c>
    </row>
    <row r="275" spans="1:28" x14ac:dyDescent="0.35">
      <c r="A275" s="1"/>
      <c r="B275" s="2"/>
      <c r="AA275" s="2"/>
      <c r="AB275" s="46">
        <f t="shared" si="4"/>
        <v>0</v>
      </c>
    </row>
    <row r="276" spans="1:28" x14ac:dyDescent="0.35">
      <c r="A276" s="1"/>
      <c r="B276" s="2"/>
      <c r="AA276" s="2"/>
      <c r="AB276" s="46">
        <f t="shared" si="4"/>
        <v>0</v>
      </c>
    </row>
    <row r="277" spans="1:28" x14ac:dyDescent="0.35">
      <c r="A277" s="1"/>
      <c r="B277" s="2"/>
      <c r="AA277" s="2"/>
      <c r="AB277" s="46">
        <f t="shared" si="4"/>
        <v>0</v>
      </c>
    </row>
    <row r="278" spans="1:28" x14ac:dyDescent="0.35">
      <c r="A278" s="1"/>
      <c r="B278" s="2"/>
      <c r="AA278" s="2"/>
      <c r="AB278" s="46">
        <f t="shared" si="4"/>
        <v>0</v>
      </c>
    </row>
    <row r="279" spans="1:28" x14ac:dyDescent="0.35">
      <c r="A279" s="1"/>
      <c r="B279" s="2"/>
      <c r="AA279" s="2"/>
      <c r="AB279" s="46">
        <f t="shared" si="4"/>
        <v>0</v>
      </c>
    </row>
    <row r="280" spans="1:28" x14ac:dyDescent="0.35">
      <c r="A280" s="1"/>
      <c r="B280" s="2"/>
      <c r="AA280" s="2"/>
      <c r="AB280" s="46">
        <f t="shared" si="4"/>
        <v>0</v>
      </c>
    </row>
    <row r="281" spans="1:28" x14ac:dyDescent="0.35">
      <c r="A281" s="1"/>
      <c r="B281" s="2"/>
      <c r="AA281" s="2"/>
      <c r="AB281" s="46">
        <f t="shared" si="4"/>
        <v>0</v>
      </c>
    </row>
    <row r="282" spans="1:28" x14ac:dyDescent="0.35">
      <c r="A282" s="1"/>
      <c r="B282" s="2"/>
      <c r="AA282" s="2"/>
      <c r="AB282" s="46">
        <f t="shared" si="4"/>
        <v>0</v>
      </c>
    </row>
    <row r="283" spans="1:28" x14ac:dyDescent="0.35">
      <c r="A283" s="1"/>
      <c r="B283" s="2"/>
      <c r="AA283" s="2"/>
      <c r="AB283" s="46">
        <f t="shared" si="4"/>
        <v>0</v>
      </c>
    </row>
    <row r="284" spans="1:28" x14ac:dyDescent="0.35">
      <c r="A284" s="1"/>
      <c r="B284" s="2"/>
      <c r="AA284" s="2"/>
      <c r="AB284" s="46">
        <f t="shared" si="4"/>
        <v>0</v>
      </c>
    </row>
    <row r="285" spans="1:28" x14ac:dyDescent="0.35">
      <c r="A285" s="1"/>
      <c r="B285" s="2"/>
      <c r="AA285" s="2"/>
      <c r="AB285" s="46">
        <f t="shared" si="4"/>
        <v>0</v>
      </c>
    </row>
    <row r="286" spans="1:28" x14ac:dyDescent="0.35">
      <c r="A286" s="1"/>
      <c r="B286" s="2"/>
      <c r="AA286" s="2"/>
      <c r="AB286" s="46">
        <f t="shared" si="4"/>
        <v>0</v>
      </c>
    </row>
    <row r="287" spans="1:28" x14ac:dyDescent="0.35">
      <c r="A287" s="1"/>
      <c r="B287" s="2"/>
      <c r="AA287" s="2"/>
      <c r="AB287" s="46">
        <f t="shared" si="4"/>
        <v>0</v>
      </c>
    </row>
    <row r="288" spans="1:28" x14ac:dyDescent="0.35">
      <c r="A288" s="1"/>
      <c r="B288" s="2"/>
      <c r="AA288" s="2"/>
      <c r="AB288" s="46">
        <f t="shared" si="4"/>
        <v>0</v>
      </c>
    </row>
    <row r="289" spans="1:28" x14ac:dyDescent="0.35">
      <c r="A289" s="1"/>
      <c r="B289" s="2"/>
      <c r="AA289" s="2"/>
      <c r="AB289" s="46">
        <f t="shared" si="4"/>
        <v>0</v>
      </c>
    </row>
    <row r="290" spans="1:28" x14ac:dyDescent="0.35">
      <c r="A290" s="1"/>
      <c r="B290" s="2"/>
      <c r="AA290" s="2"/>
      <c r="AB290" s="46">
        <f t="shared" si="4"/>
        <v>0</v>
      </c>
    </row>
    <row r="291" spans="1:28" x14ac:dyDescent="0.35">
      <c r="A291" s="1"/>
      <c r="B291" s="2"/>
      <c r="AA291" s="2"/>
      <c r="AB291" s="46">
        <f t="shared" si="4"/>
        <v>0</v>
      </c>
    </row>
    <row r="292" spans="1:28" x14ac:dyDescent="0.35">
      <c r="A292" s="1"/>
      <c r="B292" s="2"/>
      <c r="AA292" s="2"/>
      <c r="AB292" s="46">
        <f t="shared" si="4"/>
        <v>0</v>
      </c>
    </row>
    <row r="293" spans="1:28" x14ac:dyDescent="0.35">
      <c r="A293" s="1"/>
      <c r="B293" s="2"/>
      <c r="AA293" s="2"/>
      <c r="AB293" s="46">
        <f t="shared" si="4"/>
        <v>0</v>
      </c>
    </row>
    <row r="294" spans="1:28" x14ac:dyDescent="0.35">
      <c r="A294" s="1"/>
      <c r="B294" s="2"/>
      <c r="AA294" s="2"/>
      <c r="AB294" s="46">
        <f t="shared" si="4"/>
        <v>0</v>
      </c>
    </row>
    <row r="295" spans="1:28" x14ac:dyDescent="0.35">
      <c r="A295" s="1"/>
      <c r="B295" s="2"/>
      <c r="AA295" s="2"/>
      <c r="AB295" s="46">
        <f t="shared" si="4"/>
        <v>0</v>
      </c>
    </row>
    <row r="296" spans="1:28" x14ac:dyDescent="0.35">
      <c r="A296" s="1"/>
      <c r="B296" s="2"/>
      <c r="AA296" s="2"/>
      <c r="AB296" s="46">
        <f t="shared" si="4"/>
        <v>0</v>
      </c>
    </row>
    <row r="297" spans="1:28" x14ac:dyDescent="0.35">
      <c r="A297" s="1"/>
      <c r="B297" s="2"/>
      <c r="AA297" s="2"/>
      <c r="AB297" s="46">
        <f t="shared" si="4"/>
        <v>0</v>
      </c>
    </row>
    <row r="298" spans="1:28" x14ac:dyDescent="0.35">
      <c r="A298" s="1"/>
      <c r="B298" s="2"/>
      <c r="AA298" s="2"/>
      <c r="AB298" s="46">
        <f t="shared" si="4"/>
        <v>0</v>
      </c>
    </row>
    <row r="299" spans="1:28" x14ac:dyDescent="0.35">
      <c r="A299" s="1"/>
      <c r="B299" s="2"/>
      <c r="AA299" s="2"/>
      <c r="AB299" s="46">
        <f t="shared" si="4"/>
        <v>0</v>
      </c>
    </row>
    <row r="300" spans="1:28" x14ac:dyDescent="0.35">
      <c r="A300" s="1"/>
      <c r="B300" s="2"/>
      <c r="AA300" s="2"/>
      <c r="AB300" s="46">
        <f t="shared" si="4"/>
        <v>0</v>
      </c>
    </row>
    <row r="301" spans="1:28" x14ac:dyDescent="0.35">
      <c r="A301" s="1"/>
      <c r="B301" s="2"/>
      <c r="AA301" s="2"/>
      <c r="AB301" s="46">
        <f t="shared" si="4"/>
        <v>0</v>
      </c>
    </row>
    <row r="302" spans="1:28" x14ac:dyDescent="0.35">
      <c r="A302" s="1"/>
      <c r="B302" s="2"/>
      <c r="AA302" s="2"/>
      <c r="AB302" s="46">
        <f t="shared" si="4"/>
        <v>0</v>
      </c>
    </row>
    <row r="303" spans="1:28" x14ac:dyDescent="0.35">
      <c r="A303" s="1"/>
      <c r="B303" s="2"/>
      <c r="AA303" s="2"/>
      <c r="AB303" s="46">
        <f t="shared" si="4"/>
        <v>0</v>
      </c>
    </row>
    <row r="304" spans="1:28" x14ac:dyDescent="0.35">
      <c r="A304" s="1"/>
      <c r="B304" s="2"/>
      <c r="AA304" s="2"/>
      <c r="AB304" s="46">
        <f t="shared" si="4"/>
        <v>0</v>
      </c>
    </row>
    <row r="305" spans="1:28" x14ac:dyDescent="0.35">
      <c r="A305" s="1"/>
      <c r="B305" s="2"/>
      <c r="AA305" s="2"/>
      <c r="AB305" s="46">
        <f t="shared" si="4"/>
        <v>0</v>
      </c>
    </row>
    <row r="306" spans="1:28" x14ac:dyDescent="0.35">
      <c r="A306" s="1"/>
      <c r="B306" s="2"/>
      <c r="AA306" s="2"/>
      <c r="AB306" s="46">
        <f t="shared" si="4"/>
        <v>0</v>
      </c>
    </row>
    <row r="307" spans="1:28" x14ac:dyDescent="0.35">
      <c r="A307" s="1"/>
      <c r="B307" s="2"/>
      <c r="AA307" s="2"/>
      <c r="AB307" s="46">
        <f t="shared" si="4"/>
        <v>0</v>
      </c>
    </row>
    <row r="308" spans="1:28" x14ac:dyDescent="0.35">
      <c r="A308" s="1"/>
      <c r="B308" s="2"/>
      <c r="AA308" s="2"/>
      <c r="AB308" s="46">
        <f t="shared" si="4"/>
        <v>0</v>
      </c>
    </row>
    <row r="309" spans="1:28" x14ac:dyDescent="0.35">
      <c r="A309" s="1"/>
      <c r="B309" s="2"/>
      <c r="AA309" s="2"/>
      <c r="AB309" s="46">
        <f t="shared" si="4"/>
        <v>0</v>
      </c>
    </row>
    <row r="310" spans="1:28" x14ac:dyDescent="0.35">
      <c r="A310" s="1"/>
      <c r="B310" s="2"/>
      <c r="AA310" s="2"/>
      <c r="AB310" s="46">
        <f t="shared" si="4"/>
        <v>0</v>
      </c>
    </row>
    <row r="311" spans="1:28" x14ac:dyDescent="0.35">
      <c r="A311" s="1"/>
      <c r="B311" s="2"/>
      <c r="AA311" s="2"/>
      <c r="AB311" s="46">
        <f t="shared" si="4"/>
        <v>0</v>
      </c>
    </row>
    <row r="312" spans="1:28" x14ac:dyDescent="0.35">
      <c r="A312" s="1"/>
      <c r="B312" s="2"/>
      <c r="AA312" s="2"/>
      <c r="AB312" s="46">
        <f t="shared" si="4"/>
        <v>0</v>
      </c>
    </row>
    <row r="313" spans="1:28" x14ac:dyDescent="0.35">
      <c r="A313" s="1"/>
      <c r="B313" s="2"/>
      <c r="AA313" s="2"/>
      <c r="AB313" s="46">
        <f t="shared" si="4"/>
        <v>0</v>
      </c>
    </row>
    <row r="314" spans="1:28" x14ac:dyDescent="0.35">
      <c r="A314" s="1"/>
      <c r="B314" s="2"/>
      <c r="AA314" s="2"/>
      <c r="AB314" s="46">
        <f t="shared" si="4"/>
        <v>0</v>
      </c>
    </row>
    <row r="315" spans="1:28" x14ac:dyDescent="0.35">
      <c r="A315" s="1"/>
      <c r="B315" s="2"/>
      <c r="AA315" s="2"/>
      <c r="AB315" s="46">
        <f t="shared" si="4"/>
        <v>0</v>
      </c>
    </row>
    <row r="316" spans="1:28" x14ac:dyDescent="0.35">
      <c r="A316" s="1"/>
      <c r="B316" s="2"/>
      <c r="AA316" s="2"/>
      <c r="AB316" s="46">
        <f t="shared" si="4"/>
        <v>0</v>
      </c>
    </row>
    <row r="317" spans="1:28" x14ac:dyDescent="0.35">
      <c r="A317" s="1"/>
      <c r="B317" s="2"/>
      <c r="AA317" s="2"/>
      <c r="AB317" s="46">
        <f t="shared" si="4"/>
        <v>0</v>
      </c>
    </row>
    <row r="318" spans="1:28" x14ac:dyDescent="0.35">
      <c r="A318" s="1"/>
      <c r="B318" s="2"/>
      <c r="AA318" s="2"/>
      <c r="AB318" s="46">
        <f t="shared" si="4"/>
        <v>0</v>
      </c>
    </row>
    <row r="319" spans="1:28" x14ac:dyDescent="0.35">
      <c r="A319" s="1"/>
      <c r="B319" s="2"/>
      <c r="AA319" s="2"/>
      <c r="AB319" s="46">
        <f t="shared" si="4"/>
        <v>0</v>
      </c>
    </row>
    <row r="320" spans="1:28" x14ac:dyDescent="0.35">
      <c r="A320" s="1"/>
      <c r="B320" s="2"/>
      <c r="AA320" s="2"/>
      <c r="AB320" s="46">
        <f t="shared" si="4"/>
        <v>0</v>
      </c>
    </row>
    <row r="321" spans="1:28" x14ac:dyDescent="0.35">
      <c r="A321" s="1"/>
      <c r="B321" s="2"/>
      <c r="AA321" s="2"/>
      <c r="AB321" s="46">
        <f t="shared" si="4"/>
        <v>0</v>
      </c>
    </row>
    <row r="322" spans="1:28" x14ac:dyDescent="0.35">
      <c r="A322" s="1"/>
      <c r="B322" s="2"/>
      <c r="AA322" s="2"/>
      <c r="AB322" s="46">
        <f t="shared" ref="AB322:AB385" si="5">IF($D322="Stop","",$B323-$B322)</f>
        <v>0</v>
      </c>
    </row>
    <row r="323" spans="1:28" x14ac:dyDescent="0.35">
      <c r="A323" s="1"/>
      <c r="B323" s="2"/>
      <c r="AA323" s="2"/>
      <c r="AB323" s="46">
        <f t="shared" si="5"/>
        <v>0</v>
      </c>
    </row>
    <row r="324" spans="1:28" x14ac:dyDescent="0.35">
      <c r="A324" s="1"/>
      <c r="B324" s="2"/>
      <c r="AA324" s="2"/>
      <c r="AB324" s="46">
        <f t="shared" si="5"/>
        <v>0</v>
      </c>
    </row>
    <row r="325" spans="1:28" x14ac:dyDescent="0.35">
      <c r="A325" s="1"/>
      <c r="B325" s="2"/>
      <c r="AA325" s="2"/>
      <c r="AB325" s="46">
        <f t="shared" si="5"/>
        <v>0</v>
      </c>
    </row>
    <row r="326" spans="1:28" x14ac:dyDescent="0.35">
      <c r="A326" s="1"/>
      <c r="B326" s="2"/>
      <c r="AA326" s="2"/>
      <c r="AB326" s="46">
        <f t="shared" si="5"/>
        <v>0</v>
      </c>
    </row>
    <row r="327" spans="1:28" x14ac:dyDescent="0.35">
      <c r="A327" s="1"/>
      <c r="B327" s="2"/>
      <c r="AA327" s="2"/>
      <c r="AB327" s="46">
        <f t="shared" si="5"/>
        <v>0</v>
      </c>
    </row>
    <row r="328" spans="1:28" x14ac:dyDescent="0.35">
      <c r="A328" s="1"/>
      <c r="B328" s="2"/>
      <c r="AA328" s="2"/>
      <c r="AB328" s="46">
        <f t="shared" si="5"/>
        <v>0</v>
      </c>
    </row>
    <row r="329" spans="1:28" x14ac:dyDescent="0.35">
      <c r="A329" s="1"/>
      <c r="B329" s="2"/>
      <c r="AA329" s="2"/>
      <c r="AB329" s="46">
        <f t="shared" si="5"/>
        <v>0</v>
      </c>
    </row>
    <row r="330" spans="1:28" x14ac:dyDescent="0.35">
      <c r="A330" s="1"/>
      <c r="B330" s="2"/>
      <c r="AA330" s="2"/>
      <c r="AB330" s="46">
        <f t="shared" si="5"/>
        <v>0</v>
      </c>
    </row>
    <row r="331" spans="1:28" x14ac:dyDescent="0.35">
      <c r="A331" s="1"/>
      <c r="B331" s="2"/>
      <c r="AA331" s="2"/>
      <c r="AB331" s="46">
        <f t="shared" si="5"/>
        <v>0</v>
      </c>
    </row>
    <row r="332" spans="1:28" x14ac:dyDescent="0.35">
      <c r="A332" s="1"/>
      <c r="B332" s="2"/>
      <c r="AA332" s="2"/>
      <c r="AB332" s="46">
        <f t="shared" si="5"/>
        <v>0</v>
      </c>
    </row>
    <row r="333" spans="1:28" x14ac:dyDescent="0.35">
      <c r="A333" s="1"/>
      <c r="B333" s="2"/>
      <c r="AA333" s="2"/>
      <c r="AB333" s="46">
        <f t="shared" si="5"/>
        <v>0</v>
      </c>
    </row>
    <row r="334" spans="1:28" x14ac:dyDescent="0.35">
      <c r="A334" s="1"/>
      <c r="B334" s="2"/>
      <c r="AA334" s="2"/>
      <c r="AB334" s="46">
        <f t="shared" si="5"/>
        <v>0</v>
      </c>
    </row>
    <row r="335" spans="1:28" x14ac:dyDescent="0.35">
      <c r="A335" s="1"/>
      <c r="B335" s="2"/>
      <c r="AA335" s="2"/>
      <c r="AB335" s="46">
        <f t="shared" si="5"/>
        <v>0</v>
      </c>
    </row>
    <row r="336" spans="1:28" x14ac:dyDescent="0.35">
      <c r="A336" s="1"/>
      <c r="B336" s="2"/>
      <c r="AA336" s="2"/>
      <c r="AB336" s="46">
        <f t="shared" si="5"/>
        <v>0</v>
      </c>
    </row>
    <row r="337" spans="1:28" x14ac:dyDescent="0.35">
      <c r="A337" s="1"/>
      <c r="B337" s="2"/>
      <c r="AA337" s="2"/>
      <c r="AB337" s="46">
        <f t="shared" si="5"/>
        <v>0</v>
      </c>
    </row>
    <row r="338" spans="1:28" x14ac:dyDescent="0.35">
      <c r="A338" s="1"/>
      <c r="B338" s="2"/>
      <c r="AA338" s="2"/>
      <c r="AB338" s="46">
        <f t="shared" si="5"/>
        <v>0</v>
      </c>
    </row>
    <row r="339" spans="1:28" x14ac:dyDescent="0.35">
      <c r="A339" s="1"/>
      <c r="B339" s="2"/>
      <c r="AA339" s="2"/>
      <c r="AB339" s="46">
        <f t="shared" si="5"/>
        <v>0</v>
      </c>
    </row>
    <row r="340" spans="1:28" x14ac:dyDescent="0.35">
      <c r="A340" s="1"/>
      <c r="B340" s="2"/>
      <c r="AA340" s="2"/>
      <c r="AB340" s="46">
        <f t="shared" si="5"/>
        <v>0</v>
      </c>
    </row>
    <row r="341" spans="1:28" x14ac:dyDescent="0.35">
      <c r="A341" s="1"/>
      <c r="B341" s="2"/>
      <c r="AA341" s="2"/>
      <c r="AB341" s="46">
        <f t="shared" si="5"/>
        <v>0</v>
      </c>
    </row>
    <row r="342" spans="1:28" x14ac:dyDescent="0.35">
      <c r="A342" s="1"/>
      <c r="B342" s="2"/>
      <c r="AA342" s="2"/>
      <c r="AB342" s="46">
        <f t="shared" si="5"/>
        <v>0</v>
      </c>
    </row>
    <row r="343" spans="1:28" x14ac:dyDescent="0.35">
      <c r="A343" s="1"/>
      <c r="B343" s="2"/>
      <c r="AA343" s="2"/>
      <c r="AB343" s="46">
        <f t="shared" si="5"/>
        <v>0</v>
      </c>
    </row>
    <row r="344" spans="1:28" x14ac:dyDescent="0.35">
      <c r="A344" s="1"/>
      <c r="B344" s="2"/>
      <c r="AA344" s="2"/>
      <c r="AB344" s="46">
        <f t="shared" si="5"/>
        <v>0</v>
      </c>
    </row>
    <row r="345" spans="1:28" x14ac:dyDescent="0.35">
      <c r="A345" s="1"/>
      <c r="B345" s="2"/>
      <c r="AA345" s="2"/>
      <c r="AB345" s="46">
        <f t="shared" si="5"/>
        <v>0</v>
      </c>
    </row>
    <row r="346" spans="1:28" x14ac:dyDescent="0.35">
      <c r="A346" s="1"/>
      <c r="B346" s="2"/>
      <c r="AA346" s="2"/>
      <c r="AB346" s="46">
        <f t="shared" si="5"/>
        <v>0</v>
      </c>
    </row>
    <row r="347" spans="1:28" x14ac:dyDescent="0.35">
      <c r="A347" s="1"/>
      <c r="B347" s="2"/>
      <c r="AA347" s="2"/>
      <c r="AB347" s="46">
        <f t="shared" si="5"/>
        <v>0</v>
      </c>
    </row>
    <row r="348" spans="1:28" x14ac:dyDescent="0.35">
      <c r="A348" s="1"/>
      <c r="B348" s="2"/>
      <c r="AA348" s="2"/>
      <c r="AB348" s="46">
        <f t="shared" si="5"/>
        <v>0</v>
      </c>
    </row>
    <row r="349" spans="1:28" x14ac:dyDescent="0.35">
      <c r="A349" s="1"/>
      <c r="B349" s="2"/>
      <c r="AA349" s="2"/>
      <c r="AB349" s="46">
        <f t="shared" si="5"/>
        <v>0</v>
      </c>
    </row>
    <row r="350" spans="1:28" x14ac:dyDescent="0.35">
      <c r="A350" s="1"/>
      <c r="B350" s="2"/>
      <c r="AA350" s="2"/>
      <c r="AB350" s="46">
        <f t="shared" si="5"/>
        <v>0</v>
      </c>
    </row>
    <row r="351" spans="1:28" x14ac:dyDescent="0.35">
      <c r="A351" s="1"/>
      <c r="B351" s="2"/>
      <c r="AA351" s="2"/>
      <c r="AB351" s="46">
        <f t="shared" si="5"/>
        <v>0</v>
      </c>
    </row>
    <row r="352" spans="1:28" x14ac:dyDescent="0.35">
      <c r="A352" s="1"/>
      <c r="B352" s="2"/>
      <c r="AA352" s="2"/>
      <c r="AB352" s="46">
        <f t="shared" si="5"/>
        <v>0</v>
      </c>
    </row>
    <row r="353" spans="1:28" x14ac:dyDescent="0.35">
      <c r="A353" s="1"/>
      <c r="B353" s="2"/>
      <c r="AA353" s="2"/>
      <c r="AB353" s="46">
        <f t="shared" si="5"/>
        <v>0</v>
      </c>
    </row>
    <row r="354" spans="1:28" x14ac:dyDescent="0.35">
      <c r="A354" s="1"/>
      <c r="B354" s="2"/>
      <c r="AA354" s="2"/>
      <c r="AB354" s="46">
        <f t="shared" si="5"/>
        <v>0</v>
      </c>
    </row>
    <row r="355" spans="1:28" x14ac:dyDescent="0.35">
      <c r="A355" s="1"/>
      <c r="B355" s="2"/>
      <c r="AA355" s="2"/>
      <c r="AB355" s="46">
        <f t="shared" si="5"/>
        <v>0</v>
      </c>
    </row>
    <row r="356" spans="1:28" x14ac:dyDescent="0.35">
      <c r="A356" s="1"/>
      <c r="B356" s="2"/>
      <c r="AA356" s="2"/>
      <c r="AB356" s="46">
        <f t="shared" si="5"/>
        <v>0</v>
      </c>
    </row>
    <row r="357" spans="1:28" x14ac:dyDescent="0.35">
      <c r="A357" s="1"/>
      <c r="B357" s="2"/>
      <c r="AA357" s="2"/>
      <c r="AB357" s="46">
        <f t="shared" si="5"/>
        <v>0</v>
      </c>
    </row>
    <row r="358" spans="1:28" x14ac:dyDescent="0.35">
      <c r="A358" s="1"/>
      <c r="B358" s="2"/>
      <c r="AA358" s="2"/>
      <c r="AB358" s="46">
        <f t="shared" si="5"/>
        <v>0</v>
      </c>
    </row>
    <row r="359" spans="1:28" x14ac:dyDescent="0.35">
      <c r="A359" s="1"/>
      <c r="B359" s="2"/>
      <c r="AA359" s="2"/>
      <c r="AB359" s="46">
        <f t="shared" si="5"/>
        <v>0</v>
      </c>
    </row>
    <row r="360" spans="1:28" x14ac:dyDescent="0.35">
      <c r="A360" s="1"/>
      <c r="B360" s="2"/>
      <c r="AA360" s="2"/>
      <c r="AB360" s="46">
        <f t="shared" si="5"/>
        <v>0</v>
      </c>
    </row>
    <row r="361" spans="1:28" x14ac:dyDescent="0.35">
      <c r="A361" s="1"/>
      <c r="B361" s="2"/>
      <c r="AA361" s="2"/>
      <c r="AB361" s="46">
        <f t="shared" si="5"/>
        <v>0</v>
      </c>
    </row>
    <row r="362" spans="1:28" x14ac:dyDescent="0.35">
      <c r="A362" s="1"/>
      <c r="B362" s="2"/>
      <c r="AA362" s="2"/>
      <c r="AB362" s="46">
        <f t="shared" si="5"/>
        <v>0</v>
      </c>
    </row>
    <row r="363" spans="1:28" x14ac:dyDescent="0.35">
      <c r="A363" s="1"/>
      <c r="B363" s="2"/>
      <c r="AA363" s="2"/>
      <c r="AB363" s="46">
        <f t="shared" si="5"/>
        <v>0</v>
      </c>
    </row>
    <row r="364" spans="1:28" x14ac:dyDescent="0.35">
      <c r="A364" s="1"/>
      <c r="B364" s="2"/>
      <c r="AA364" s="2"/>
      <c r="AB364" s="46">
        <f t="shared" si="5"/>
        <v>0</v>
      </c>
    </row>
    <row r="365" spans="1:28" x14ac:dyDescent="0.35">
      <c r="A365" s="1"/>
      <c r="B365" s="2"/>
      <c r="AA365" s="2"/>
      <c r="AB365" s="46">
        <f t="shared" si="5"/>
        <v>0</v>
      </c>
    </row>
    <row r="366" spans="1:28" x14ac:dyDescent="0.35">
      <c r="A366" s="1"/>
      <c r="B366" s="2"/>
      <c r="AA366" s="2"/>
      <c r="AB366" s="46">
        <f t="shared" si="5"/>
        <v>0</v>
      </c>
    </row>
    <row r="367" spans="1:28" x14ac:dyDescent="0.35">
      <c r="A367" s="1"/>
      <c r="B367" s="2"/>
      <c r="AA367" s="2"/>
      <c r="AB367" s="46">
        <f t="shared" si="5"/>
        <v>0</v>
      </c>
    </row>
    <row r="368" spans="1:28" x14ac:dyDescent="0.35">
      <c r="A368" s="1"/>
      <c r="B368" s="2"/>
      <c r="AA368" s="2"/>
      <c r="AB368" s="46">
        <f t="shared" si="5"/>
        <v>0</v>
      </c>
    </row>
    <row r="369" spans="1:28" x14ac:dyDescent="0.35">
      <c r="A369" s="1"/>
      <c r="B369" s="2"/>
      <c r="AA369" s="2"/>
      <c r="AB369" s="46">
        <f t="shared" si="5"/>
        <v>0</v>
      </c>
    </row>
    <row r="370" spans="1:28" x14ac:dyDescent="0.35">
      <c r="A370" s="1"/>
      <c r="B370" s="2"/>
      <c r="AA370" s="2"/>
      <c r="AB370" s="46">
        <f t="shared" si="5"/>
        <v>0</v>
      </c>
    </row>
    <row r="371" spans="1:28" x14ac:dyDescent="0.35">
      <c r="A371" s="1"/>
      <c r="B371" s="2"/>
      <c r="AA371" s="2"/>
      <c r="AB371" s="46">
        <f t="shared" si="5"/>
        <v>0</v>
      </c>
    </row>
    <row r="372" spans="1:28" x14ac:dyDescent="0.35">
      <c r="A372" s="1"/>
      <c r="B372" s="2"/>
      <c r="AA372" s="2"/>
      <c r="AB372" s="46">
        <f t="shared" si="5"/>
        <v>0</v>
      </c>
    </row>
    <row r="373" spans="1:28" x14ac:dyDescent="0.35">
      <c r="A373" s="1"/>
      <c r="B373" s="2"/>
      <c r="AA373" s="2"/>
      <c r="AB373" s="46">
        <f t="shared" si="5"/>
        <v>0</v>
      </c>
    </row>
    <row r="374" spans="1:28" x14ac:dyDescent="0.35">
      <c r="A374" s="1"/>
      <c r="B374" s="2"/>
      <c r="AA374" s="2"/>
      <c r="AB374" s="46">
        <f t="shared" si="5"/>
        <v>0</v>
      </c>
    </row>
    <row r="375" spans="1:28" x14ac:dyDescent="0.35">
      <c r="A375" s="1"/>
      <c r="B375" s="2"/>
      <c r="AA375" s="2"/>
      <c r="AB375" s="46">
        <f t="shared" si="5"/>
        <v>0</v>
      </c>
    </row>
    <row r="376" spans="1:28" x14ac:dyDescent="0.35">
      <c r="A376" s="1"/>
      <c r="B376" s="2"/>
      <c r="AA376" s="2"/>
      <c r="AB376" s="46">
        <f t="shared" si="5"/>
        <v>0</v>
      </c>
    </row>
    <row r="377" spans="1:28" x14ac:dyDescent="0.35">
      <c r="A377" s="1"/>
      <c r="B377" s="2"/>
      <c r="AA377" s="2"/>
      <c r="AB377" s="46">
        <f t="shared" si="5"/>
        <v>0</v>
      </c>
    </row>
    <row r="378" spans="1:28" x14ac:dyDescent="0.35">
      <c r="A378" s="1"/>
      <c r="B378" s="2"/>
      <c r="AA378" s="2"/>
      <c r="AB378" s="46">
        <f t="shared" si="5"/>
        <v>0</v>
      </c>
    </row>
    <row r="379" spans="1:28" x14ac:dyDescent="0.35">
      <c r="A379" s="1"/>
      <c r="B379" s="2"/>
      <c r="AA379" s="2"/>
      <c r="AB379" s="46">
        <f t="shared" si="5"/>
        <v>0</v>
      </c>
    </row>
    <row r="380" spans="1:28" x14ac:dyDescent="0.35">
      <c r="A380" s="1"/>
      <c r="B380" s="2"/>
      <c r="AA380" s="2"/>
      <c r="AB380" s="46">
        <f t="shared" si="5"/>
        <v>0</v>
      </c>
    </row>
    <row r="381" spans="1:28" x14ac:dyDescent="0.35">
      <c r="A381" s="1"/>
      <c r="B381" s="2"/>
      <c r="AA381" s="2"/>
      <c r="AB381" s="46">
        <f t="shared" si="5"/>
        <v>0</v>
      </c>
    </row>
    <row r="382" spans="1:28" x14ac:dyDescent="0.35">
      <c r="A382" s="1"/>
      <c r="B382" s="2"/>
      <c r="AA382" s="2"/>
      <c r="AB382" s="46">
        <f t="shared" si="5"/>
        <v>0</v>
      </c>
    </row>
    <row r="383" spans="1:28" x14ac:dyDescent="0.35">
      <c r="A383" s="1"/>
      <c r="B383" s="2"/>
      <c r="AA383" s="2"/>
      <c r="AB383" s="46">
        <f t="shared" si="5"/>
        <v>0</v>
      </c>
    </row>
    <row r="384" spans="1:28" x14ac:dyDescent="0.35">
      <c r="A384" s="1"/>
      <c r="B384" s="2"/>
      <c r="AA384" s="2"/>
      <c r="AB384" s="46">
        <f t="shared" si="5"/>
        <v>0</v>
      </c>
    </row>
    <row r="385" spans="1:28" x14ac:dyDescent="0.35">
      <c r="A385" s="1"/>
      <c r="B385" s="2"/>
      <c r="AA385" s="2"/>
      <c r="AB385" s="46">
        <f t="shared" si="5"/>
        <v>0</v>
      </c>
    </row>
    <row r="386" spans="1:28" x14ac:dyDescent="0.35">
      <c r="A386" s="1"/>
      <c r="B386" s="2"/>
      <c r="AA386" s="2"/>
      <c r="AB386" s="46">
        <f t="shared" ref="AB386:AB449" si="6">IF($D386="Stop","",$B387-$B386)</f>
        <v>0</v>
      </c>
    </row>
    <row r="387" spans="1:28" x14ac:dyDescent="0.35">
      <c r="A387" s="1"/>
      <c r="B387" s="2"/>
      <c r="AA387" s="2"/>
      <c r="AB387" s="46">
        <f t="shared" si="6"/>
        <v>0</v>
      </c>
    </row>
    <row r="388" spans="1:28" x14ac:dyDescent="0.35">
      <c r="A388" s="1"/>
      <c r="B388" s="2"/>
      <c r="AA388" s="2"/>
      <c r="AB388" s="46">
        <f t="shared" si="6"/>
        <v>0</v>
      </c>
    </row>
    <row r="389" spans="1:28" x14ac:dyDescent="0.35">
      <c r="A389" s="1"/>
      <c r="B389" s="2"/>
      <c r="AA389" s="2"/>
      <c r="AB389" s="46">
        <f t="shared" si="6"/>
        <v>0</v>
      </c>
    </row>
    <row r="390" spans="1:28" x14ac:dyDescent="0.35">
      <c r="A390" s="1"/>
      <c r="B390" s="2"/>
      <c r="AA390" s="2"/>
      <c r="AB390" s="46">
        <f t="shared" si="6"/>
        <v>0</v>
      </c>
    </row>
    <row r="391" spans="1:28" x14ac:dyDescent="0.35">
      <c r="A391" s="1"/>
      <c r="B391" s="2"/>
      <c r="AA391" s="2"/>
      <c r="AB391" s="46">
        <f t="shared" si="6"/>
        <v>0</v>
      </c>
    </row>
    <row r="392" spans="1:28" x14ac:dyDescent="0.35">
      <c r="A392" s="1"/>
      <c r="B392" s="2"/>
      <c r="AA392" s="2"/>
      <c r="AB392" s="46">
        <f t="shared" si="6"/>
        <v>0</v>
      </c>
    </row>
    <row r="393" spans="1:28" x14ac:dyDescent="0.35">
      <c r="A393" s="1"/>
      <c r="B393" s="2"/>
      <c r="AA393" s="2"/>
      <c r="AB393" s="46">
        <f t="shared" si="6"/>
        <v>0</v>
      </c>
    </row>
    <row r="394" spans="1:28" x14ac:dyDescent="0.35">
      <c r="A394" s="1"/>
      <c r="B394" s="2"/>
      <c r="AA394" s="2"/>
      <c r="AB394" s="46">
        <f t="shared" si="6"/>
        <v>0</v>
      </c>
    </row>
    <row r="395" spans="1:28" x14ac:dyDescent="0.35">
      <c r="A395" s="1"/>
      <c r="B395" s="2"/>
      <c r="AA395" s="2"/>
      <c r="AB395" s="46">
        <f t="shared" si="6"/>
        <v>0</v>
      </c>
    </row>
    <row r="396" spans="1:28" x14ac:dyDescent="0.35">
      <c r="A396" s="1"/>
      <c r="B396" s="2"/>
      <c r="AA396" s="2"/>
      <c r="AB396" s="46">
        <f t="shared" si="6"/>
        <v>0</v>
      </c>
    </row>
    <row r="397" spans="1:28" x14ac:dyDescent="0.35">
      <c r="A397" s="1"/>
      <c r="B397" s="2"/>
      <c r="AA397" s="2"/>
      <c r="AB397" s="46">
        <f t="shared" si="6"/>
        <v>0</v>
      </c>
    </row>
    <row r="398" spans="1:28" x14ac:dyDescent="0.35">
      <c r="A398" s="1"/>
      <c r="B398" s="2"/>
      <c r="AA398" s="2"/>
      <c r="AB398" s="46">
        <f t="shared" si="6"/>
        <v>0</v>
      </c>
    </row>
    <row r="399" spans="1:28" x14ac:dyDescent="0.35">
      <c r="A399" s="1"/>
      <c r="B399" s="2"/>
      <c r="AA399" s="2"/>
      <c r="AB399" s="46">
        <f t="shared" si="6"/>
        <v>0</v>
      </c>
    </row>
    <row r="400" spans="1:28" x14ac:dyDescent="0.35">
      <c r="A400" s="1"/>
      <c r="B400" s="2"/>
      <c r="AA400" s="2"/>
      <c r="AB400" s="46">
        <f t="shared" si="6"/>
        <v>0</v>
      </c>
    </row>
    <row r="401" spans="1:28" x14ac:dyDescent="0.35">
      <c r="A401" s="1"/>
      <c r="B401" s="2"/>
      <c r="AA401" s="2"/>
      <c r="AB401" s="46">
        <f t="shared" si="6"/>
        <v>0</v>
      </c>
    </row>
    <row r="402" spans="1:28" x14ac:dyDescent="0.35">
      <c r="A402" s="1"/>
      <c r="B402" s="2"/>
      <c r="AA402" s="2"/>
      <c r="AB402" s="46">
        <f t="shared" si="6"/>
        <v>0</v>
      </c>
    </row>
    <row r="403" spans="1:28" x14ac:dyDescent="0.35">
      <c r="A403" s="1"/>
      <c r="B403" s="2"/>
      <c r="AA403" s="2"/>
      <c r="AB403" s="46">
        <f t="shared" si="6"/>
        <v>0</v>
      </c>
    </row>
    <row r="404" spans="1:28" x14ac:dyDescent="0.35">
      <c r="A404" s="1"/>
      <c r="B404" s="2"/>
      <c r="AA404" s="2"/>
      <c r="AB404" s="46">
        <f t="shared" si="6"/>
        <v>0</v>
      </c>
    </row>
    <row r="405" spans="1:28" x14ac:dyDescent="0.35">
      <c r="A405" s="1"/>
      <c r="B405" s="2"/>
      <c r="AA405" s="2"/>
      <c r="AB405" s="46">
        <f t="shared" si="6"/>
        <v>0</v>
      </c>
    </row>
    <row r="406" spans="1:28" x14ac:dyDescent="0.35">
      <c r="A406" s="1"/>
      <c r="B406" s="2"/>
      <c r="AA406" s="2"/>
      <c r="AB406" s="46">
        <f t="shared" si="6"/>
        <v>0</v>
      </c>
    </row>
    <row r="407" spans="1:28" x14ac:dyDescent="0.35">
      <c r="A407" s="1"/>
      <c r="B407" s="2"/>
      <c r="AA407" s="2"/>
      <c r="AB407" s="46">
        <f t="shared" si="6"/>
        <v>0</v>
      </c>
    </row>
    <row r="408" spans="1:28" x14ac:dyDescent="0.35">
      <c r="A408" s="1"/>
      <c r="B408" s="2"/>
      <c r="AA408" s="2"/>
      <c r="AB408" s="46">
        <f t="shared" si="6"/>
        <v>0</v>
      </c>
    </row>
    <row r="409" spans="1:28" x14ac:dyDescent="0.35">
      <c r="A409" s="1"/>
      <c r="B409" s="2"/>
      <c r="AA409" s="2"/>
      <c r="AB409" s="46">
        <f t="shared" si="6"/>
        <v>0</v>
      </c>
    </row>
    <row r="410" spans="1:28" x14ac:dyDescent="0.35">
      <c r="A410" s="1"/>
      <c r="B410" s="2"/>
      <c r="AA410" s="2"/>
      <c r="AB410" s="46">
        <f t="shared" si="6"/>
        <v>0</v>
      </c>
    </row>
    <row r="411" spans="1:28" x14ac:dyDescent="0.35">
      <c r="A411" s="1"/>
      <c r="B411" s="2"/>
      <c r="AA411" s="2"/>
      <c r="AB411" s="46">
        <f t="shared" si="6"/>
        <v>0</v>
      </c>
    </row>
    <row r="412" spans="1:28" x14ac:dyDescent="0.35">
      <c r="A412" s="1"/>
      <c r="B412" s="2"/>
      <c r="AA412" s="2"/>
      <c r="AB412" s="46">
        <f t="shared" si="6"/>
        <v>0</v>
      </c>
    </row>
    <row r="413" spans="1:28" x14ac:dyDescent="0.35">
      <c r="A413" s="1"/>
      <c r="B413" s="2"/>
      <c r="AA413" s="2"/>
      <c r="AB413" s="46">
        <f t="shared" si="6"/>
        <v>0</v>
      </c>
    </row>
    <row r="414" spans="1:28" x14ac:dyDescent="0.35">
      <c r="A414" s="1"/>
      <c r="B414" s="2"/>
      <c r="AA414" s="2"/>
      <c r="AB414" s="46">
        <f t="shared" si="6"/>
        <v>0</v>
      </c>
    </row>
    <row r="415" spans="1:28" x14ac:dyDescent="0.35">
      <c r="A415" s="1"/>
      <c r="B415" s="2"/>
      <c r="AA415" s="2"/>
      <c r="AB415" s="46">
        <f t="shared" si="6"/>
        <v>0</v>
      </c>
    </row>
    <row r="416" spans="1:28" x14ac:dyDescent="0.35">
      <c r="A416" s="1"/>
      <c r="B416" s="2"/>
      <c r="AA416" s="2"/>
      <c r="AB416" s="46">
        <f t="shared" si="6"/>
        <v>0</v>
      </c>
    </row>
    <row r="417" spans="1:28" x14ac:dyDescent="0.35">
      <c r="A417" s="1"/>
      <c r="B417" s="2"/>
      <c r="AA417" s="2"/>
      <c r="AB417" s="46">
        <f t="shared" si="6"/>
        <v>0</v>
      </c>
    </row>
    <row r="418" spans="1:28" x14ac:dyDescent="0.35">
      <c r="A418" s="1"/>
      <c r="B418" s="2"/>
      <c r="AA418" s="2"/>
      <c r="AB418" s="46">
        <f t="shared" si="6"/>
        <v>0</v>
      </c>
    </row>
    <row r="419" spans="1:28" x14ac:dyDescent="0.35">
      <c r="A419" s="1"/>
      <c r="B419" s="2"/>
      <c r="AA419" s="2"/>
      <c r="AB419" s="46">
        <f t="shared" si="6"/>
        <v>0</v>
      </c>
    </row>
    <row r="420" spans="1:28" x14ac:dyDescent="0.35">
      <c r="A420" s="1"/>
      <c r="B420" s="2"/>
      <c r="AA420" s="2"/>
      <c r="AB420" s="46">
        <f t="shared" si="6"/>
        <v>0</v>
      </c>
    </row>
    <row r="421" spans="1:28" x14ac:dyDescent="0.35">
      <c r="A421" s="1"/>
      <c r="B421" s="2"/>
      <c r="AA421" s="2"/>
      <c r="AB421" s="46">
        <f t="shared" si="6"/>
        <v>0</v>
      </c>
    </row>
    <row r="422" spans="1:28" x14ac:dyDescent="0.35">
      <c r="A422" s="1"/>
      <c r="B422" s="2"/>
      <c r="AA422" s="2"/>
      <c r="AB422" s="46">
        <f t="shared" si="6"/>
        <v>0</v>
      </c>
    </row>
    <row r="423" spans="1:28" x14ac:dyDescent="0.35">
      <c r="A423" s="1"/>
      <c r="B423" s="2"/>
      <c r="AA423" s="2"/>
      <c r="AB423" s="46">
        <f t="shared" si="6"/>
        <v>0</v>
      </c>
    </row>
    <row r="424" spans="1:28" x14ac:dyDescent="0.35">
      <c r="A424" s="1"/>
      <c r="B424" s="2"/>
      <c r="AA424" s="2"/>
      <c r="AB424" s="46">
        <f t="shared" si="6"/>
        <v>0</v>
      </c>
    </row>
    <row r="425" spans="1:28" x14ac:dyDescent="0.35">
      <c r="A425" s="1"/>
      <c r="B425" s="2"/>
      <c r="AA425" s="2"/>
      <c r="AB425" s="46">
        <f t="shared" si="6"/>
        <v>0</v>
      </c>
    </row>
    <row r="426" spans="1:28" x14ac:dyDescent="0.35">
      <c r="A426" s="1"/>
      <c r="B426" s="2"/>
      <c r="AA426" s="2"/>
      <c r="AB426" s="46">
        <f t="shared" si="6"/>
        <v>0</v>
      </c>
    </row>
    <row r="427" spans="1:28" x14ac:dyDescent="0.35">
      <c r="A427" s="1"/>
      <c r="B427" s="2"/>
      <c r="AA427" s="2"/>
      <c r="AB427" s="46">
        <f t="shared" si="6"/>
        <v>0</v>
      </c>
    </row>
    <row r="428" spans="1:28" x14ac:dyDescent="0.35">
      <c r="A428" s="1"/>
      <c r="B428" s="2"/>
      <c r="AA428" s="2"/>
      <c r="AB428" s="46">
        <f t="shared" si="6"/>
        <v>0</v>
      </c>
    </row>
    <row r="429" spans="1:28" x14ac:dyDescent="0.35">
      <c r="A429" s="1"/>
      <c r="B429" s="2"/>
      <c r="AA429" s="2"/>
      <c r="AB429" s="46">
        <f t="shared" si="6"/>
        <v>0</v>
      </c>
    </row>
    <row r="430" spans="1:28" x14ac:dyDescent="0.35">
      <c r="A430" s="1"/>
      <c r="B430" s="2"/>
      <c r="AA430" s="2"/>
      <c r="AB430" s="46">
        <f t="shared" si="6"/>
        <v>0</v>
      </c>
    </row>
    <row r="431" spans="1:28" x14ac:dyDescent="0.35">
      <c r="A431" s="1"/>
      <c r="B431" s="2"/>
      <c r="AA431" s="2"/>
      <c r="AB431" s="46">
        <f t="shared" si="6"/>
        <v>0</v>
      </c>
    </row>
    <row r="432" spans="1:28" x14ac:dyDescent="0.35">
      <c r="A432" s="1"/>
      <c r="B432" s="2"/>
      <c r="AA432" s="2"/>
      <c r="AB432" s="46">
        <f t="shared" si="6"/>
        <v>0</v>
      </c>
    </row>
    <row r="433" spans="1:28" x14ac:dyDescent="0.35">
      <c r="A433" s="1"/>
      <c r="B433" s="2"/>
      <c r="AA433" s="2"/>
      <c r="AB433" s="46">
        <f t="shared" si="6"/>
        <v>0</v>
      </c>
    </row>
    <row r="434" spans="1:28" x14ac:dyDescent="0.35">
      <c r="A434" s="1"/>
      <c r="B434" s="2"/>
      <c r="AA434" s="2"/>
      <c r="AB434" s="46">
        <f t="shared" si="6"/>
        <v>0</v>
      </c>
    </row>
    <row r="435" spans="1:28" x14ac:dyDescent="0.35">
      <c r="A435" s="1"/>
      <c r="B435" s="2"/>
      <c r="AA435" s="2"/>
      <c r="AB435" s="46">
        <f t="shared" si="6"/>
        <v>0</v>
      </c>
    </row>
    <row r="436" spans="1:28" x14ac:dyDescent="0.35">
      <c r="A436" s="1"/>
      <c r="B436" s="2"/>
      <c r="AA436" s="2"/>
      <c r="AB436" s="46">
        <f t="shared" si="6"/>
        <v>0</v>
      </c>
    </row>
    <row r="437" spans="1:28" x14ac:dyDescent="0.35">
      <c r="A437" s="1"/>
      <c r="B437" s="2"/>
      <c r="AA437" s="2"/>
      <c r="AB437" s="46">
        <f t="shared" si="6"/>
        <v>0</v>
      </c>
    </row>
    <row r="438" spans="1:28" x14ac:dyDescent="0.35">
      <c r="A438" s="1"/>
      <c r="B438" s="2"/>
      <c r="AA438" s="2"/>
      <c r="AB438" s="46">
        <f t="shared" si="6"/>
        <v>0</v>
      </c>
    </row>
    <row r="439" spans="1:28" x14ac:dyDescent="0.35">
      <c r="A439" s="1"/>
      <c r="B439" s="2"/>
      <c r="AA439" s="2"/>
      <c r="AB439" s="46">
        <f t="shared" si="6"/>
        <v>0</v>
      </c>
    </row>
    <row r="440" spans="1:28" x14ac:dyDescent="0.35">
      <c r="A440" s="1"/>
      <c r="B440" s="2"/>
      <c r="AA440" s="2"/>
      <c r="AB440" s="46">
        <f t="shared" si="6"/>
        <v>0</v>
      </c>
    </row>
    <row r="441" spans="1:28" x14ac:dyDescent="0.35">
      <c r="A441" s="1"/>
      <c r="B441" s="2"/>
      <c r="AA441" s="2"/>
      <c r="AB441" s="46">
        <f t="shared" si="6"/>
        <v>0</v>
      </c>
    </row>
    <row r="442" spans="1:28" x14ac:dyDescent="0.35">
      <c r="A442" s="1"/>
      <c r="B442" s="2"/>
      <c r="AA442" s="2"/>
      <c r="AB442" s="46">
        <f t="shared" si="6"/>
        <v>0</v>
      </c>
    </row>
    <row r="443" spans="1:28" x14ac:dyDescent="0.35">
      <c r="A443" s="1"/>
      <c r="B443" s="2"/>
      <c r="AA443" s="2"/>
      <c r="AB443" s="46">
        <f t="shared" si="6"/>
        <v>0</v>
      </c>
    </row>
    <row r="444" spans="1:28" x14ac:dyDescent="0.35">
      <c r="A444" s="1"/>
      <c r="B444" s="2"/>
      <c r="AA444" s="2"/>
      <c r="AB444" s="46">
        <f t="shared" si="6"/>
        <v>0</v>
      </c>
    </row>
    <row r="445" spans="1:28" x14ac:dyDescent="0.35">
      <c r="A445" s="1"/>
      <c r="B445" s="2"/>
      <c r="AA445" s="2"/>
      <c r="AB445" s="46">
        <f t="shared" si="6"/>
        <v>0</v>
      </c>
    </row>
    <row r="446" spans="1:28" x14ac:dyDescent="0.35">
      <c r="A446" s="1"/>
      <c r="B446" s="2"/>
      <c r="AA446" s="2"/>
      <c r="AB446" s="46">
        <f t="shared" si="6"/>
        <v>0</v>
      </c>
    </row>
    <row r="447" spans="1:28" x14ac:dyDescent="0.35">
      <c r="A447" s="1"/>
      <c r="B447" s="2"/>
      <c r="AA447" s="2"/>
      <c r="AB447" s="46">
        <f t="shared" si="6"/>
        <v>0</v>
      </c>
    </row>
    <row r="448" spans="1:28" x14ac:dyDescent="0.35">
      <c r="A448" s="1"/>
      <c r="B448" s="2"/>
      <c r="AA448" s="2"/>
      <c r="AB448" s="46">
        <f t="shared" si="6"/>
        <v>0</v>
      </c>
    </row>
    <row r="449" spans="1:28" x14ac:dyDescent="0.35">
      <c r="A449" s="1"/>
      <c r="B449" s="2"/>
      <c r="AA449" s="2"/>
      <c r="AB449" s="46">
        <f t="shared" si="6"/>
        <v>0</v>
      </c>
    </row>
    <row r="450" spans="1:28" x14ac:dyDescent="0.35">
      <c r="A450" s="1"/>
      <c r="B450" s="2"/>
      <c r="AA450" s="2"/>
      <c r="AB450" s="46">
        <f t="shared" ref="AB450:AB513" si="7">IF($D450="Stop","",$B451-$B450)</f>
        <v>0</v>
      </c>
    </row>
    <row r="451" spans="1:28" x14ac:dyDescent="0.35">
      <c r="A451" s="1"/>
      <c r="B451" s="2"/>
      <c r="AA451" s="2"/>
      <c r="AB451" s="46">
        <f t="shared" si="7"/>
        <v>0</v>
      </c>
    </row>
    <row r="452" spans="1:28" x14ac:dyDescent="0.35">
      <c r="A452" s="1"/>
      <c r="B452" s="2"/>
      <c r="AA452" s="2"/>
      <c r="AB452" s="46">
        <f t="shared" si="7"/>
        <v>0</v>
      </c>
    </row>
    <row r="453" spans="1:28" x14ac:dyDescent="0.35">
      <c r="A453" s="1"/>
      <c r="B453" s="2"/>
      <c r="AA453" s="2"/>
      <c r="AB453" s="46">
        <f t="shared" si="7"/>
        <v>0</v>
      </c>
    </row>
    <row r="454" spans="1:28" x14ac:dyDescent="0.35">
      <c r="A454" s="1"/>
      <c r="B454" s="2"/>
      <c r="AA454" s="2"/>
      <c r="AB454" s="46">
        <f t="shared" si="7"/>
        <v>0</v>
      </c>
    </row>
    <row r="455" spans="1:28" x14ac:dyDescent="0.35">
      <c r="A455" s="1"/>
      <c r="B455" s="2"/>
      <c r="AA455" s="2"/>
      <c r="AB455" s="46">
        <f t="shared" si="7"/>
        <v>0</v>
      </c>
    </row>
    <row r="456" spans="1:28" x14ac:dyDescent="0.35">
      <c r="A456" s="1"/>
      <c r="B456" s="2"/>
      <c r="AA456" s="2"/>
      <c r="AB456" s="46">
        <f t="shared" si="7"/>
        <v>0</v>
      </c>
    </row>
    <row r="457" spans="1:28" x14ac:dyDescent="0.35">
      <c r="A457" s="1"/>
      <c r="B457" s="2"/>
      <c r="AA457" s="2"/>
      <c r="AB457" s="46">
        <f t="shared" si="7"/>
        <v>0</v>
      </c>
    </row>
    <row r="458" spans="1:28" x14ac:dyDescent="0.35">
      <c r="A458" s="1"/>
      <c r="B458" s="2"/>
      <c r="AA458" s="2"/>
      <c r="AB458" s="46">
        <f t="shared" si="7"/>
        <v>0</v>
      </c>
    </row>
    <row r="459" spans="1:28" x14ac:dyDescent="0.35">
      <c r="A459" s="1"/>
      <c r="B459" s="2"/>
      <c r="AA459" s="2"/>
      <c r="AB459" s="46">
        <f t="shared" si="7"/>
        <v>0</v>
      </c>
    </row>
    <row r="460" spans="1:28" x14ac:dyDescent="0.35">
      <c r="A460" s="1"/>
      <c r="B460" s="2"/>
      <c r="AA460" s="2"/>
      <c r="AB460" s="46">
        <f t="shared" si="7"/>
        <v>0</v>
      </c>
    </row>
    <row r="461" spans="1:28" x14ac:dyDescent="0.35">
      <c r="A461" s="1"/>
      <c r="B461" s="2"/>
      <c r="AA461" s="2"/>
      <c r="AB461" s="46">
        <f t="shared" si="7"/>
        <v>0</v>
      </c>
    </row>
    <row r="462" spans="1:28" x14ac:dyDescent="0.35">
      <c r="A462" s="1"/>
      <c r="B462" s="2"/>
      <c r="AA462" s="2"/>
      <c r="AB462" s="46">
        <f t="shared" si="7"/>
        <v>0</v>
      </c>
    </row>
    <row r="463" spans="1:28" x14ac:dyDescent="0.35">
      <c r="A463" s="1"/>
      <c r="B463" s="2"/>
      <c r="AA463" s="2"/>
      <c r="AB463" s="46">
        <f t="shared" si="7"/>
        <v>0</v>
      </c>
    </row>
    <row r="464" spans="1:28" x14ac:dyDescent="0.35">
      <c r="A464" s="1"/>
      <c r="B464" s="2"/>
      <c r="AA464" s="2"/>
      <c r="AB464" s="46">
        <f t="shared" si="7"/>
        <v>0</v>
      </c>
    </row>
    <row r="465" spans="1:28" x14ac:dyDescent="0.35">
      <c r="A465" s="1"/>
      <c r="B465" s="2"/>
      <c r="AA465" s="2"/>
      <c r="AB465" s="46">
        <f t="shared" si="7"/>
        <v>0</v>
      </c>
    </row>
    <row r="466" spans="1:28" x14ac:dyDescent="0.35">
      <c r="A466" s="1"/>
      <c r="B466" s="2"/>
      <c r="AA466" s="2"/>
      <c r="AB466" s="46">
        <f t="shared" si="7"/>
        <v>0</v>
      </c>
    </row>
    <row r="467" spans="1:28" x14ac:dyDescent="0.35">
      <c r="A467" s="1"/>
      <c r="B467" s="2"/>
      <c r="AA467" s="2"/>
      <c r="AB467" s="46">
        <f t="shared" si="7"/>
        <v>0</v>
      </c>
    </row>
    <row r="468" spans="1:28" x14ac:dyDescent="0.35">
      <c r="A468" s="1"/>
      <c r="B468" s="2"/>
      <c r="AA468" s="2"/>
      <c r="AB468" s="46">
        <f t="shared" si="7"/>
        <v>0</v>
      </c>
    </row>
    <row r="469" spans="1:28" x14ac:dyDescent="0.35">
      <c r="A469" s="1"/>
      <c r="B469" s="2"/>
      <c r="AA469" s="2"/>
      <c r="AB469" s="46">
        <f t="shared" si="7"/>
        <v>0</v>
      </c>
    </row>
    <row r="470" spans="1:28" x14ac:dyDescent="0.35">
      <c r="A470" s="1"/>
      <c r="B470" s="2"/>
      <c r="AA470" s="2"/>
      <c r="AB470" s="46">
        <f t="shared" si="7"/>
        <v>0</v>
      </c>
    </row>
    <row r="471" spans="1:28" x14ac:dyDescent="0.35">
      <c r="A471" s="1"/>
      <c r="B471" s="2"/>
      <c r="AA471" s="2"/>
      <c r="AB471" s="46">
        <f t="shared" si="7"/>
        <v>0</v>
      </c>
    </row>
    <row r="472" spans="1:28" x14ac:dyDescent="0.35">
      <c r="A472" s="1"/>
      <c r="B472" s="2"/>
      <c r="AA472" s="2"/>
      <c r="AB472" s="46">
        <f t="shared" si="7"/>
        <v>0</v>
      </c>
    </row>
    <row r="473" spans="1:28" x14ac:dyDescent="0.35">
      <c r="A473" s="1"/>
      <c r="B473" s="2"/>
      <c r="AA473" s="2"/>
      <c r="AB473" s="46">
        <f t="shared" si="7"/>
        <v>0</v>
      </c>
    </row>
    <row r="474" spans="1:28" x14ac:dyDescent="0.35">
      <c r="A474" s="1"/>
      <c r="B474" s="2"/>
      <c r="AA474" s="2"/>
      <c r="AB474" s="46">
        <f t="shared" si="7"/>
        <v>0</v>
      </c>
    </row>
    <row r="475" spans="1:28" x14ac:dyDescent="0.35">
      <c r="A475" s="1"/>
      <c r="B475" s="2"/>
      <c r="AA475" s="2"/>
      <c r="AB475" s="46">
        <f t="shared" si="7"/>
        <v>0</v>
      </c>
    </row>
    <row r="476" spans="1:28" x14ac:dyDescent="0.35">
      <c r="A476" s="1"/>
      <c r="B476" s="2"/>
      <c r="AA476" s="2"/>
      <c r="AB476" s="46">
        <f t="shared" si="7"/>
        <v>0</v>
      </c>
    </row>
    <row r="477" spans="1:28" x14ac:dyDescent="0.35">
      <c r="A477" s="1"/>
      <c r="B477" s="2"/>
      <c r="AA477" s="2"/>
      <c r="AB477" s="46">
        <f t="shared" si="7"/>
        <v>0</v>
      </c>
    </row>
    <row r="478" spans="1:28" x14ac:dyDescent="0.35">
      <c r="A478" s="1"/>
      <c r="B478" s="2"/>
      <c r="AA478" s="2"/>
      <c r="AB478" s="46">
        <f t="shared" si="7"/>
        <v>0</v>
      </c>
    </row>
    <row r="479" spans="1:28" x14ac:dyDescent="0.35">
      <c r="A479" s="1"/>
      <c r="B479" s="2"/>
      <c r="AA479" s="2"/>
      <c r="AB479" s="46">
        <f t="shared" si="7"/>
        <v>0</v>
      </c>
    </row>
    <row r="480" spans="1:28" x14ac:dyDescent="0.35">
      <c r="A480" s="1"/>
      <c r="B480" s="2"/>
      <c r="AA480" s="2"/>
      <c r="AB480" s="46">
        <f t="shared" si="7"/>
        <v>0</v>
      </c>
    </row>
    <row r="481" spans="1:28" x14ac:dyDescent="0.35">
      <c r="A481" s="1"/>
      <c r="B481" s="2"/>
      <c r="AA481" s="2"/>
      <c r="AB481" s="46">
        <f t="shared" si="7"/>
        <v>0</v>
      </c>
    </row>
    <row r="482" spans="1:28" x14ac:dyDescent="0.35">
      <c r="A482" s="1"/>
      <c r="B482" s="2"/>
      <c r="AA482" s="2"/>
      <c r="AB482" s="46">
        <f t="shared" si="7"/>
        <v>0</v>
      </c>
    </row>
    <row r="483" spans="1:28" x14ac:dyDescent="0.35">
      <c r="A483" s="1"/>
      <c r="B483" s="2"/>
      <c r="AA483" s="2"/>
      <c r="AB483" s="46">
        <f t="shared" si="7"/>
        <v>0</v>
      </c>
    </row>
    <row r="484" spans="1:28" x14ac:dyDescent="0.35">
      <c r="A484" s="1"/>
      <c r="B484" s="2"/>
      <c r="AA484" s="2"/>
      <c r="AB484" s="46">
        <f t="shared" si="7"/>
        <v>0</v>
      </c>
    </row>
    <row r="485" spans="1:28" x14ac:dyDescent="0.35">
      <c r="A485" s="1"/>
      <c r="B485" s="2"/>
      <c r="AA485" s="2"/>
      <c r="AB485" s="46">
        <f t="shared" si="7"/>
        <v>0</v>
      </c>
    </row>
    <row r="486" spans="1:28" x14ac:dyDescent="0.35">
      <c r="A486" s="1"/>
      <c r="B486" s="2"/>
      <c r="AA486" s="2"/>
      <c r="AB486" s="46">
        <f t="shared" si="7"/>
        <v>0</v>
      </c>
    </row>
    <row r="487" spans="1:28" x14ac:dyDescent="0.35">
      <c r="A487" s="1"/>
      <c r="B487" s="2"/>
      <c r="AA487" s="2"/>
      <c r="AB487" s="46">
        <f t="shared" si="7"/>
        <v>0</v>
      </c>
    </row>
    <row r="488" spans="1:28" x14ac:dyDescent="0.35">
      <c r="A488" s="1"/>
      <c r="B488" s="2"/>
      <c r="AA488" s="2"/>
      <c r="AB488" s="46">
        <f t="shared" si="7"/>
        <v>0</v>
      </c>
    </row>
    <row r="489" spans="1:28" x14ac:dyDescent="0.35">
      <c r="A489" s="1"/>
      <c r="B489" s="2"/>
      <c r="AA489" s="2"/>
      <c r="AB489" s="46">
        <f t="shared" si="7"/>
        <v>0</v>
      </c>
    </row>
    <row r="490" spans="1:28" x14ac:dyDescent="0.35">
      <c r="A490" s="1"/>
      <c r="B490" s="2"/>
      <c r="AA490" s="2"/>
      <c r="AB490" s="46">
        <f t="shared" si="7"/>
        <v>0</v>
      </c>
    </row>
    <row r="491" spans="1:28" x14ac:dyDescent="0.35">
      <c r="A491" s="1"/>
      <c r="B491" s="2"/>
      <c r="AA491" s="2"/>
      <c r="AB491" s="46">
        <f t="shared" si="7"/>
        <v>0</v>
      </c>
    </row>
    <row r="492" spans="1:28" x14ac:dyDescent="0.35">
      <c r="A492" s="1"/>
      <c r="B492" s="2"/>
      <c r="AA492" s="2"/>
      <c r="AB492" s="46">
        <f t="shared" si="7"/>
        <v>0</v>
      </c>
    </row>
    <row r="493" spans="1:28" x14ac:dyDescent="0.35">
      <c r="A493" s="1"/>
      <c r="B493" s="2"/>
      <c r="AA493" s="2"/>
      <c r="AB493" s="46">
        <f t="shared" si="7"/>
        <v>0</v>
      </c>
    </row>
    <row r="494" spans="1:28" x14ac:dyDescent="0.35">
      <c r="A494" s="1"/>
      <c r="B494" s="2"/>
      <c r="AA494" s="2"/>
      <c r="AB494" s="46">
        <f t="shared" si="7"/>
        <v>0</v>
      </c>
    </row>
    <row r="495" spans="1:28" x14ac:dyDescent="0.35">
      <c r="A495" s="1"/>
      <c r="B495" s="2"/>
      <c r="AB495" s="46">
        <f t="shared" si="7"/>
        <v>0</v>
      </c>
    </row>
    <row r="496" spans="1:28" x14ac:dyDescent="0.35">
      <c r="A496" s="1"/>
      <c r="B496" s="2"/>
      <c r="AA496" s="2"/>
      <c r="AB496" s="46">
        <f t="shared" si="7"/>
        <v>0</v>
      </c>
    </row>
    <row r="497" spans="1:28" x14ac:dyDescent="0.35">
      <c r="A497" s="1"/>
      <c r="B497" s="2"/>
      <c r="AA497" s="2"/>
      <c r="AB497" s="46">
        <f t="shared" si="7"/>
        <v>0</v>
      </c>
    </row>
    <row r="498" spans="1:28" x14ac:dyDescent="0.35">
      <c r="A498" s="1"/>
      <c r="B498" s="2"/>
      <c r="AA498" s="2"/>
      <c r="AB498" s="46">
        <f t="shared" si="7"/>
        <v>0</v>
      </c>
    </row>
    <row r="499" spans="1:28" x14ac:dyDescent="0.35">
      <c r="A499" s="1"/>
      <c r="B499" s="2"/>
      <c r="AA499" s="2"/>
      <c r="AB499" s="46">
        <f t="shared" si="7"/>
        <v>0</v>
      </c>
    </row>
    <row r="500" spans="1:28" x14ac:dyDescent="0.35">
      <c r="A500" s="1"/>
      <c r="B500" s="2"/>
      <c r="AA500" s="2"/>
      <c r="AB500" s="46">
        <f t="shared" si="7"/>
        <v>0</v>
      </c>
    </row>
    <row r="501" spans="1:28" x14ac:dyDescent="0.35">
      <c r="A501" s="1"/>
      <c r="B501" s="2"/>
      <c r="AA501" s="2"/>
      <c r="AB501" s="46">
        <f t="shared" si="7"/>
        <v>0</v>
      </c>
    </row>
    <row r="502" spans="1:28" x14ac:dyDescent="0.35">
      <c r="A502" s="1"/>
      <c r="B502" s="2"/>
      <c r="AA502" s="2"/>
      <c r="AB502" s="46">
        <f t="shared" si="7"/>
        <v>0</v>
      </c>
    </row>
    <row r="503" spans="1:28" x14ac:dyDescent="0.35">
      <c r="A503" s="1"/>
      <c r="B503" s="2"/>
      <c r="AA503" s="2"/>
      <c r="AB503" s="46">
        <f t="shared" si="7"/>
        <v>0</v>
      </c>
    </row>
    <row r="504" spans="1:28" x14ac:dyDescent="0.35">
      <c r="A504" s="1"/>
      <c r="B504" s="2"/>
      <c r="AA504" s="2"/>
      <c r="AB504" s="46">
        <f t="shared" si="7"/>
        <v>0</v>
      </c>
    </row>
    <row r="505" spans="1:28" x14ac:dyDescent="0.35">
      <c r="A505" s="1"/>
      <c r="B505" s="2"/>
      <c r="AA505" s="2"/>
      <c r="AB505" s="46">
        <f t="shared" si="7"/>
        <v>0</v>
      </c>
    </row>
    <row r="506" spans="1:28" x14ac:dyDescent="0.35">
      <c r="A506" s="1"/>
      <c r="B506" s="2"/>
      <c r="AA506" s="2"/>
      <c r="AB506" s="46">
        <f t="shared" si="7"/>
        <v>0</v>
      </c>
    </row>
    <row r="507" spans="1:28" x14ac:dyDescent="0.35">
      <c r="A507" s="1"/>
      <c r="B507" s="2"/>
      <c r="AA507" s="2"/>
      <c r="AB507" s="46">
        <f t="shared" si="7"/>
        <v>0</v>
      </c>
    </row>
    <row r="508" spans="1:28" x14ac:dyDescent="0.35">
      <c r="A508" s="1"/>
      <c r="B508" s="2"/>
      <c r="AA508" s="2"/>
      <c r="AB508" s="46">
        <f t="shared" si="7"/>
        <v>0</v>
      </c>
    </row>
    <row r="509" spans="1:28" x14ac:dyDescent="0.35">
      <c r="A509" s="1"/>
      <c r="B509" s="2"/>
      <c r="AA509" s="2"/>
      <c r="AB509" s="46">
        <f t="shared" si="7"/>
        <v>0</v>
      </c>
    </row>
    <row r="510" spans="1:28" x14ac:dyDescent="0.35">
      <c r="A510" s="1"/>
      <c r="B510" s="2"/>
      <c r="AA510" s="2"/>
      <c r="AB510" s="46">
        <f t="shared" si="7"/>
        <v>0</v>
      </c>
    </row>
    <row r="511" spans="1:28" x14ac:dyDescent="0.35">
      <c r="A511" s="1"/>
      <c r="B511" s="2"/>
      <c r="AA511" s="2"/>
      <c r="AB511" s="46">
        <f t="shared" si="7"/>
        <v>0</v>
      </c>
    </row>
    <row r="512" spans="1:28" x14ac:dyDescent="0.35">
      <c r="A512" s="1"/>
      <c r="B512" s="2"/>
      <c r="AA512" s="2"/>
      <c r="AB512" s="46">
        <f t="shared" si="7"/>
        <v>0</v>
      </c>
    </row>
    <row r="513" spans="1:28" x14ac:dyDescent="0.35">
      <c r="A513" s="1"/>
      <c r="B513" s="2"/>
      <c r="AA513" s="2"/>
      <c r="AB513" s="46">
        <f t="shared" si="7"/>
        <v>0</v>
      </c>
    </row>
    <row r="514" spans="1:28" x14ac:dyDescent="0.35">
      <c r="A514" s="1"/>
      <c r="B514" s="2"/>
      <c r="AA514" s="2"/>
      <c r="AB514" s="46">
        <f t="shared" ref="AB514:AB577" si="8">IF($D514="Stop","",$B515-$B514)</f>
        <v>0</v>
      </c>
    </row>
    <row r="515" spans="1:28" x14ac:dyDescent="0.35">
      <c r="A515" s="1"/>
      <c r="B515" s="2"/>
      <c r="AA515" s="2"/>
      <c r="AB515" s="46">
        <f t="shared" si="8"/>
        <v>0</v>
      </c>
    </row>
    <row r="516" spans="1:28" x14ac:dyDescent="0.35">
      <c r="A516" s="1"/>
      <c r="B516" s="2"/>
      <c r="AA516" s="2"/>
      <c r="AB516" s="46">
        <f t="shared" si="8"/>
        <v>0</v>
      </c>
    </row>
    <row r="517" spans="1:28" x14ac:dyDescent="0.35">
      <c r="A517" s="1"/>
      <c r="B517" s="2"/>
      <c r="AA517" s="2"/>
      <c r="AB517" s="46">
        <f t="shared" si="8"/>
        <v>0</v>
      </c>
    </row>
    <row r="518" spans="1:28" x14ac:dyDescent="0.35">
      <c r="A518" s="1"/>
      <c r="B518" s="2"/>
      <c r="AA518" s="2"/>
      <c r="AB518" s="46">
        <f t="shared" si="8"/>
        <v>0</v>
      </c>
    </row>
    <row r="519" spans="1:28" x14ac:dyDescent="0.35">
      <c r="A519" s="1"/>
      <c r="B519" s="2"/>
      <c r="AA519" s="2"/>
      <c r="AB519" s="46">
        <f t="shared" si="8"/>
        <v>0</v>
      </c>
    </row>
    <row r="520" spans="1:28" x14ac:dyDescent="0.35">
      <c r="A520" s="1"/>
      <c r="B520" s="2"/>
      <c r="AA520" s="2"/>
      <c r="AB520" s="46">
        <f t="shared" si="8"/>
        <v>0</v>
      </c>
    </row>
    <row r="521" spans="1:28" x14ac:dyDescent="0.35">
      <c r="A521" s="1"/>
      <c r="B521" s="2"/>
      <c r="AA521" s="2"/>
      <c r="AB521" s="46">
        <f t="shared" si="8"/>
        <v>0</v>
      </c>
    </row>
    <row r="522" spans="1:28" x14ac:dyDescent="0.35">
      <c r="A522" s="1"/>
      <c r="B522" s="2"/>
      <c r="AA522" s="2"/>
      <c r="AB522" s="46">
        <f t="shared" si="8"/>
        <v>0</v>
      </c>
    </row>
    <row r="523" spans="1:28" x14ac:dyDescent="0.35">
      <c r="A523" s="1"/>
      <c r="B523" s="2"/>
      <c r="AA523" s="2"/>
      <c r="AB523" s="46">
        <f t="shared" si="8"/>
        <v>0</v>
      </c>
    </row>
    <row r="524" spans="1:28" x14ac:dyDescent="0.35">
      <c r="A524" s="1"/>
      <c r="B524" s="2"/>
      <c r="AA524" s="2"/>
      <c r="AB524" s="46">
        <f t="shared" si="8"/>
        <v>0</v>
      </c>
    </row>
    <row r="525" spans="1:28" x14ac:dyDescent="0.35">
      <c r="A525" s="1"/>
      <c r="B525" s="2"/>
      <c r="AA525" s="2"/>
      <c r="AB525" s="46">
        <f t="shared" si="8"/>
        <v>0</v>
      </c>
    </row>
    <row r="526" spans="1:28" x14ac:dyDescent="0.35">
      <c r="A526" s="1"/>
      <c r="B526" s="2"/>
      <c r="AA526" s="2"/>
      <c r="AB526" s="46">
        <f t="shared" si="8"/>
        <v>0</v>
      </c>
    </row>
    <row r="527" spans="1:28" x14ac:dyDescent="0.35">
      <c r="A527" s="1"/>
      <c r="B527" s="2"/>
      <c r="AA527" s="2"/>
      <c r="AB527" s="46">
        <f t="shared" si="8"/>
        <v>0</v>
      </c>
    </row>
    <row r="528" spans="1:28" x14ac:dyDescent="0.35">
      <c r="A528" s="1"/>
      <c r="B528" s="2"/>
      <c r="AA528" s="2"/>
      <c r="AB528" s="46">
        <f t="shared" si="8"/>
        <v>0</v>
      </c>
    </row>
    <row r="529" spans="1:28" x14ac:dyDescent="0.35">
      <c r="A529" s="1"/>
      <c r="B529" s="2"/>
      <c r="AA529" s="2"/>
      <c r="AB529" s="46">
        <f t="shared" si="8"/>
        <v>0</v>
      </c>
    </row>
    <row r="530" spans="1:28" x14ac:dyDescent="0.35">
      <c r="A530" s="1"/>
      <c r="B530" s="2"/>
      <c r="AA530" s="2"/>
      <c r="AB530" s="46">
        <f t="shared" si="8"/>
        <v>0</v>
      </c>
    </row>
    <row r="531" spans="1:28" x14ac:dyDescent="0.35">
      <c r="A531" s="1"/>
      <c r="B531" s="2"/>
      <c r="AA531" s="2"/>
      <c r="AB531" s="46">
        <f t="shared" si="8"/>
        <v>0</v>
      </c>
    </row>
    <row r="532" spans="1:28" x14ac:dyDescent="0.35">
      <c r="A532" s="1"/>
      <c r="B532" s="2"/>
      <c r="AA532" s="2"/>
      <c r="AB532" s="46">
        <f t="shared" si="8"/>
        <v>0</v>
      </c>
    </row>
    <row r="533" spans="1:28" x14ac:dyDescent="0.35">
      <c r="A533" s="1"/>
      <c r="B533" s="2"/>
      <c r="AA533" s="2"/>
      <c r="AB533" s="46">
        <f t="shared" si="8"/>
        <v>0</v>
      </c>
    </row>
    <row r="534" spans="1:28" x14ac:dyDescent="0.35">
      <c r="A534" s="1"/>
      <c r="B534" s="2"/>
      <c r="AA534" s="2"/>
      <c r="AB534" s="46">
        <f t="shared" si="8"/>
        <v>0</v>
      </c>
    </row>
    <row r="535" spans="1:28" x14ac:dyDescent="0.35">
      <c r="A535" s="1"/>
      <c r="B535" s="2"/>
      <c r="AA535" s="2"/>
      <c r="AB535" s="46">
        <f t="shared" si="8"/>
        <v>0</v>
      </c>
    </row>
    <row r="536" spans="1:28" x14ac:dyDescent="0.35">
      <c r="A536" s="1"/>
      <c r="B536" s="2"/>
      <c r="AA536" s="2"/>
      <c r="AB536" s="46">
        <f t="shared" si="8"/>
        <v>0</v>
      </c>
    </row>
    <row r="537" spans="1:28" x14ac:dyDescent="0.35">
      <c r="A537" s="1"/>
      <c r="B537" s="2"/>
      <c r="AA537" s="2"/>
      <c r="AB537" s="46">
        <f t="shared" si="8"/>
        <v>0</v>
      </c>
    </row>
    <row r="538" spans="1:28" x14ac:dyDescent="0.35">
      <c r="A538" s="1"/>
      <c r="B538" s="2"/>
      <c r="AA538" s="2"/>
      <c r="AB538" s="46">
        <f t="shared" si="8"/>
        <v>0</v>
      </c>
    </row>
    <row r="539" spans="1:28" x14ac:dyDescent="0.35">
      <c r="A539" s="1"/>
      <c r="B539" s="2"/>
      <c r="AA539" s="2"/>
      <c r="AB539" s="46">
        <f t="shared" si="8"/>
        <v>0</v>
      </c>
    </row>
    <row r="540" spans="1:28" x14ac:dyDescent="0.35">
      <c r="A540" s="1"/>
      <c r="B540" s="2"/>
      <c r="AA540" s="2"/>
      <c r="AB540" s="46">
        <f t="shared" si="8"/>
        <v>0</v>
      </c>
    </row>
    <row r="541" spans="1:28" x14ac:dyDescent="0.35">
      <c r="A541" s="1"/>
      <c r="B541" s="2"/>
      <c r="AA541" s="2"/>
      <c r="AB541" s="46">
        <f t="shared" si="8"/>
        <v>0</v>
      </c>
    </row>
    <row r="542" spans="1:28" x14ac:dyDescent="0.35">
      <c r="A542" s="1"/>
      <c r="B542" s="2"/>
      <c r="AA542" s="2"/>
      <c r="AB542" s="46">
        <f t="shared" si="8"/>
        <v>0</v>
      </c>
    </row>
    <row r="543" spans="1:28" x14ac:dyDescent="0.35">
      <c r="A543" s="1"/>
      <c r="B543" s="2"/>
      <c r="AA543" s="2"/>
      <c r="AB543" s="46">
        <f t="shared" si="8"/>
        <v>0</v>
      </c>
    </row>
    <row r="544" spans="1:28" x14ac:dyDescent="0.35">
      <c r="A544" s="1"/>
      <c r="B544" s="2"/>
      <c r="AA544" s="2"/>
      <c r="AB544" s="46">
        <f t="shared" si="8"/>
        <v>0</v>
      </c>
    </row>
    <row r="545" spans="1:28" x14ac:dyDescent="0.35">
      <c r="A545" s="1"/>
      <c r="B545" s="2"/>
      <c r="AA545" s="2"/>
      <c r="AB545" s="46">
        <f t="shared" si="8"/>
        <v>0</v>
      </c>
    </row>
    <row r="546" spans="1:28" x14ac:dyDescent="0.35">
      <c r="A546" s="1"/>
      <c r="B546" s="2"/>
      <c r="AA546" s="2"/>
      <c r="AB546" s="46">
        <f t="shared" si="8"/>
        <v>0</v>
      </c>
    </row>
    <row r="547" spans="1:28" x14ac:dyDescent="0.35">
      <c r="A547" s="1"/>
      <c r="B547" s="2"/>
      <c r="AA547" s="2"/>
      <c r="AB547" s="46">
        <f t="shared" si="8"/>
        <v>0</v>
      </c>
    </row>
    <row r="548" spans="1:28" x14ac:dyDescent="0.35">
      <c r="A548" s="1"/>
      <c r="B548" s="2"/>
      <c r="AA548" s="2"/>
      <c r="AB548" s="46">
        <f t="shared" si="8"/>
        <v>0</v>
      </c>
    </row>
    <row r="549" spans="1:28" x14ac:dyDescent="0.35">
      <c r="A549" s="1"/>
      <c r="B549" s="2"/>
      <c r="AA549" s="2"/>
      <c r="AB549" s="46">
        <f t="shared" si="8"/>
        <v>0</v>
      </c>
    </row>
    <row r="550" spans="1:28" x14ac:dyDescent="0.35">
      <c r="A550" s="1"/>
      <c r="B550" s="2"/>
      <c r="AA550" s="2"/>
      <c r="AB550" s="46">
        <f t="shared" si="8"/>
        <v>0</v>
      </c>
    </row>
    <row r="551" spans="1:28" x14ac:dyDescent="0.35">
      <c r="A551" s="1"/>
      <c r="B551" s="2"/>
      <c r="AA551" s="2"/>
      <c r="AB551" s="46">
        <f t="shared" si="8"/>
        <v>0</v>
      </c>
    </row>
    <row r="552" spans="1:28" x14ac:dyDescent="0.35">
      <c r="A552" s="1"/>
      <c r="B552" s="2"/>
      <c r="AA552" s="2"/>
      <c r="AB552" s="46">
        <f t="shared" si="8"/>
        <v>0</v>
      </c>
    </row>
    <row r="553" spans="1:28" x14ac:dyDescent="0.35">
      <c r="A553" s="1"/>
      <c r="B553" s="2"/>
      <c r="AA553" s="2"/>
      <c r="AB553" s="46">
        <f t="shared" si="8"/>
        <v>0</v>
      </c>
    </row>
    <row r="554" spans="1:28" x14ac:dyDescent="0.35">
      <c r="A554" s="1"/>
      <c r="B554" s="2"/>
      <c r="AA554" s="2"/>
      <c r="AB554" s="46">
        <f t="shared" si="8"/>
        <v>0</v>
      </c>
    </row>
    <row r="555" spans="1:28" x14ac:dyDescent="0.35">
      <c r="A555" s="1"/>
      <c r="B555" s="2"/>
      <c r="AA555" s="2"/>
      <c r="AB555" s="46">
        <f t="shared" si="8"/>
        <v>0</v>
      </c>
    </row>
    <row r="556" spans="1:28" x14ac:dyDescent="0.35">
      <c r="A556" s="1"/>
      <c r="B556" s="2"/>
      <c r="AA556" s="2"/>
      <c r="AB556" s="46">
        <f t="shared" si="8"/>
        <v>0</v>
      </c>
    </row>
    <row r="557" spans="1:28" x14ac:dyDescent="0.35">
      <c r="A557" s="1"/>
      <c r="B557" s="2"/>
      <c r="AA557" s="2"/>
      <c r="AB557" s="46">
        <f t="shared" si="8"/>
        <v>0</v>
      </c>
    </row>
    <row r="558" spans="1:28" x14ac:dyDescent="0.35">
      <c r="A558" s="1"/>
      <c r="B558" s="2"/>
      <c r="AA558" s="2"/>
      <c r="AB558" s="46">
        <f t="shared" si="8"/>
        <v>0</v>
      </c>
    </row>
    <row r="559" spans="1:28" x14ac:dyDescent="0.35">
      <c r="A559" s="1"/>
      <c r="B559" s="2"/>
      <c r="AA559" s="2"/>
      <c r="AB559" s="46">
        <f t="shared" si="8"/>
        <v>0</v>
      </c>
    </row>
    <row r="560" spans="1:28" x14ac:dyDescent="0.35">
      <c r="A560" s="1"/>
      <c r="B560" s="2"/>
      <c r="AA560" s="2"/>
      <c r="AB560" s="46">
        <f t="shared" si="8"/>
        <v>0</v>
      </c>
    </row>
    <row r="561" spans="1:28" x14ac:dyDescent="0.35">
      <c r="A561" s="1"/>
      <c r="B561" s="2"/>
      <c r="AA561" s="2"/>
      <c r="AB561" s="46">
        <f t="shared" si="8"/>
        <v>0</v>
      </c>
    </row>
    <row r="562" spans="1:28" x14ac:dyDescent="0.35">
      <c r="A562" s="1"/>
      <c r="B562" s="2"/>
      <c r="AA562" s="2"/>
      <c r="AB562" s="46">
        <f t="shared" si="8"/>
        <v>0</v>
      </c>
    </row>
    <row r="563" spans="1:28" x14ac:dyDescent="0.35">
      <c r="A563" s="1"/>
      <c r="B563" s="2"/>
      <c r="AA563" s="2"/>
      <c r="AB563" s="46">
        <f t="shared" si="8"/>
        <v>0</v>
      </c>
    </row>
    <row r="564" spans="1:28" x14ac:dyDescent="0.35">
      <c r="A564" s="1"/>
      <c r="B564" s="2"/>
      <c r="AA564" s="2"/>
      <c r="AB564" s="46">
        <f t="shared" si="8"/>
        <v>0</v>
      </c>
    </row>
    <row r="565" spans="1:28" x14ac:dyDescent="0.35">
      <c r="A565" s="1"/>
      <c r="B565" s="2"/>
      <c r="AA565" s="2"/>
      <c r="AB565" s="46">
        <f t="shared" si="8"/>
        <v>0</v>
      </c>
    </row>
    <row r="566" spans="1:28" x14ac:dyDescent="0.35">
      <c r="A566" s="1"/>
      <c r="B566" s="2"/>
      <c r="AA566" s="2"/>
      <c r="AB566" s="46">
        <f t="shared" si="8"/>
        <v>0</v>
      </c>
    </row>
    <row r="567" spans="1:28" x14ac:dyDescent="0.35">
      <c r="A567" s="1"/>
      <c r="B567" s="2"/>
      <c r="AA567" s="2"/>
      <c r="AB567" s="46">
        <f t="shared" si="8"/>
        <v>0</v>
      </c>
    </row>
    <row r="568" spans="1:28" x14ac:dyDescent="0.35">
      <c r="A568" s="1"/>
      <c r="B568" s="2"/>
      <c r="AA568" s="2"/>
      <c r="AB568" s="46">
        <f t="shared" si="8"/>
        <v>0</v>
      </c>
    </row>
    <row r="569" spans="1:28" x14ac:dyDescent="0.35">
      <c r="A569" s="1"/>
      <c r="B569" s="2"/>
      <c r="AA569" s="2"/>
      <c r="AB569" s="46">
        <f t="shared" si="8"/>
        <v>0</v>
      </c>
    </row>
    <row r="570" spans="1:28" x14ac:dyDescent="0.35">
      <c r="A570" s="1"/>
      <c r="B570" s="2"/>
      <c r="AA570" s="2"/>
      <c r="AB570" s="46">
        <f t="shared" si="8"/>
        <v>0</v>
      </c>
    </row>
    <row r="571" spans="1:28" x14ac:dyDescent="0.35">
      <c r="A571" s="1"/>
      <c r="B571" s="2"/>
      <c r="AA571" s="2"/>
      <c r="AB571" s="46">
        <f t="shared" si="8"/>
        <v>0</v>
      </c>
    </row>
    <row r="572" spans="1:28" x14ac:dyDescent="0.35">
      <c r="A572" s="1"/>
      <c r="B572" s="2"/>
      <c r="AA572" s="2"/>
      <c r="AB572" s="46">
        <f t="shared" si="8"/>
        <v>0</v>
      </c>
    </row>
    <row r="573" spans="1:28" x14ac:dyDescent="0.35">
      <c r="A573" s="1"/>
      <c r="B573" s="2"/>
      <c r="AA573" s="2"/>
      <c r="AB573" s="46">
        <f t="shared" si="8"/>
        <v>0</v>
      </c>
    </row>
    <row r="574" spans="1:28" x14ac:dyDescent="0.35">
      <c r="A574" s="1"/>
      <c r="B574" s="2"/>
      <c r="AA574" s="2"/>
      <c r="AB574" s="46">
        <f t="shared" si="8"/>
        <v>0</v>
      </c>
    </row>
    <row r="575" spans="1:28" x14ac:dyDescent="0.35">
      <c r="A575" s="1"/>
      <c r="B575" s="2"/>
      <c r="AA575" s="2"/>
      <c r="AB575" s="46">
        <f t="shared" si="8"/>
        <v>0</v>
      </c>
    </row>
    <row r="576" spans="1:28" x14ac:dyDescent="0.35">
      <c r="A576" s="1"/>
      <c r="B576" s="2"/>
      <c r="AA576" s="2"/>
      <c r="AB576" s="46">
        <f t="shared" si="8"/>
        <v>0</v>
      </c>
    </row>
    <row r="577" spans="1:28" x14ac:dyDescent="0.35">
      <c r="A577" s="1"/>
      <c r="B577" s="2"/>
      <c r="AA577" s="2"/>
      <c r="AB577" s="46">
        <f t="shared" si="8"/>
        <v>0</v>
      </c>
    </row>
    <row r="578" spans="1:28" x14ac:dyDescent="0.35">
      <c r="A578" s="1"/>
      <c r="B578" s="2"/>
      <c r="AA578" s="2"/>
      <c r="AB578" s="46">
        <f t="shared" ref="AB578:AB641" si="9">IF($D578="Stop","",$B579-$B578)</f>
        <v>0</v>
      </c>
    </row>
    <row r="579" spans="1:28" x14ac:dyDescent="0.35">
      <c r="A579" s="1"/>
      <c r="B579" s="2"/>
      <c r="AA579" s="2"/>
      <c r="AB579" s="46">
        <f t="shared" si="9"/>
        <v>0</v>
      </c>
    </row>
    <row r="580" spans="1:28" x14ac:dyDescent="0.35">
      <c r="A580" s="1"/>
      <c r="B580" s="2"/>
      <c r="AA580" s="2"/>
      <c r="AB580" s="46">
        <f t="shared" si="9"/>
        <v>0</v>
      </c>
    </row>
    <row r="581" spans="1:28" x14ac:dyDescent="0.35">
      <c r="A581" s="1"/>
      <c r="B581" s="2"/>
      <c r="AA581" s="2"/>
      <c r="AB581" s="46">
        <f t="shared" si="9"/>
        <v>0</v>
      </c>
    </row>
    <row r="582" spans="1:28" x14ac:dyDescent="0.35">
      <c r="A582" s="1"/>
      <c r="B582" s="2"/>
      <c r="AA582" s="2"/>
      <c r="AB582" s="46">
        <f t="shared" si="9"/>
        <v>0</v>
      </c>
    </row>
    <row r="583" spans="1:28" x14ac:dyDescent="0.35">
      <c r="A583" s="1"/>
      <c r="B583" s="2"/>
      <c r="AA583" s="2"/>
      <c r="AB583" s="46">
        <f t="shared" si="9"/>
        <v>0</v>
      </c>
    </row>
    <row r="584" spans="1:28" x14ac:dyDescent="0.35">
      <c r="A584" s="1"/>
      <c r="B584" s="2"/>
      <c r="AA584" s="2"/>
      <c r="AB584" s="46">
        <f t="shared" si="9"/>
        <v>0</v>
      </c>
    </row>
    <row r="585" spans="1:28" x14ac:dyDescent="0.35">
      <c r="A585" s="1"/>
      <c r="B585" s="2"/>
      <c r="AA585" s="2"/>
      <c r="AB585" s="46">
        <f t="shared" si="9"/>
        <v>0</v>
      </c>
    </row>
    <row r="586" spans="1:28" x14ac:dyDescent="0.35">
      <c r="A586" s="1"/>
      <c r="B586" s="2"/>
      <c r="AA586" s="2"/>
      <c r="AB586" s="46">
        <f t="shared" si="9"/>
        <v>0</v>
      </c>
    </row>
    <row r="587" spans="1:28" x14ac:dyDescent="0.35">
      <c r="A587" s="1"/>
      <c r="B587" s="2"/>
      <c r="AA587" s="2"/>
      <c r="AB587" s="46">
        <f t="shared" si="9"/>
        <v>0</v>
      </c>
    </row>
    <row r="588" spans="1:28" x14ac:dyDescent="0.35">
      <c r="A588" s="1"/>
      <c r="B588" s="2"/>
      <c r="AA588" s="2"/>
      <c r="AB588" s="46">
        <f t="shared" si="9"/>
        <v>0</v>
      </c>
    </row>
    <row r="589" spans="1:28" x14ac:dyDescent="0.35">
      <c r="A589" s="1"/>
      <c r="B589" s="2"/>
      <c r="AA589" s="2"/>
      <c r="AB589" s="46">
        <f t="shared" si="9"/>
        <v>0</v>
      </c>
    </row>
    <row r="590" spans="1:28" x14ac:dyDescent="0.35">
      <c r="A590" s="1"/>
      <c r="B590" s="2"/>
      <c r="AA590" s="2"/>
      <c r="AB590" s="46">
        <f t="shared" si="9"/>
        <v>0</v>
      </c>
    </row>
    <row r="591" spans="1:28" x14ac:dyDescent="0.35">
      <c r="A591" s="1"/>
      <c r="B591" s="2"/>
      <c r="AA591" s="2"/>
      <c r="AB591" s="46">
        <f t="shared" si="9"/>
        <v>0</v>
      </c>
    </row>
    <row r="592" spans="1:28" x14ac:dyDescent="0.35">
      <c r="A592" s="1"/>
      <c r="B592" s="2"/>
      <c r="AA592" s="2"/>
      <c r="AB592" s="46">
        <f t="shared" si="9"/>
        <v>0</v>
      </c>
    </row>
    <row r="593" spans="1:28" x14ac:dyDescent="0.35">
      <c r="A593" s="1"/>
      <c r="B593" s="2"/>
      <c r="AA593" s="2"/>
      <c r="AB593" s="46">
        <f t="shared" si="9"/>
        <v>0</v>
      </c>
    </row>
    <row r="594" spans="1:28" x14ac:dyDescent="0.35">
      <c r="A594" s="1"/>
      <c r="B594" s="2"/>
      <c r="AA594" s="2"/>
      <c r="AB594" s="46">
        <f t="shared" si="9"/>
        <v>0</v>
      </c>
    </row>
    <row r="595" spans="1:28" x14ac:dyDescent="0.35">
      <c r="A595" s="1"/>
      <c r="B595" s="2"/>
      <c r="AA595" s="2"/>
      <c r="AB595" s="46">
        <f t="shared" si="9"/>
        <v>0</v>
      </c>
    </row>
    <row r="596" spans="1:28" x14ac:dyDescent="0.35">
      <c r="A596" s="1"/>
      <c r="B596" s="2"/>
      <c r="AA596" s="2"/>
      <c r="AB596" s="46">
        <f t="shared" si="9"/>
        <v>0</v>
      </c>
    </row>
    <row r="597" spans="1:28" x14ac:dyDescent="0.35">
      <c r="A597" s="1"/>
      <c r="B597" s="2"/>
      <c r="AA597" s="2"/>
      <c r="AB597" s="46">
        <f t="shared" si="9"/>
        <v>0</v>
      </c>
    </row>
    <row r="598" spans="1:28" x14ac:dyDescent="0.35">
      <c r="A598" s="1"/>
      <c r="B598" s="2"/>
      <c r="AA598" s="2"/>
      <c r="AB598" s="46">
        <f t="shared" si="9"/>
        <v>0</v>
      </c>
    </row>
    <row r="599" spans="1:28" x14ac:dyDescent="0.35">
      <c r="A599" s="1"/>
      <c r="B599" s="2"/>
      <c r="AA599" s="2"/>
      <c r="AB599" s="46">
        <f t="shared" si="9"/>
        <v>0</v>
      </c>
    </row>
    <row r="600" spans="1:28" x14ac:dyDescent="0.35">
      <c r="A600" s="1"/>
      <c r="B600" s="2"/>
      <c r="AA600" s="2"/>
      <c r="AB600" s="46">
        <f t="shared" si="9"/>
        <v>0</v>
      </c>
    </row>
    <row r="601" spans="1:28" x14ac:dyDescent="0.35">
      <c r="A601" s="1"/>
      <c r="B601" s="2"/>
      <c r="AA601" s="2"/>
      <c r="AB601" s="46">
        <f t="shared" si="9"/>
        <v>0</v>
      </c>
    </row>
    <row r="602" spans="1:28" x14ac:dyDescent="0.35">
      <c r="A602" s="1"/>
      <c r="B602" s="2"/>
      <c r="AA602" s="2"/>
      <c r="AB602" s="46">
        <f t="shared" si="9"/>
        <v>0</v>
      </c>
    </row>
    <row r="603" spans="1:28" x14ac:dyDescent="0.35">
      <c r="A603" s="1"/>
      <c r="B603" s="2"/>
      <c r="AA603" s="2"/>
      <c r="AB603" s="46">
        <f t="shared" si="9"/>
        <v>0</v>
      </c>
    </row>
    <row r="604" spans="1:28" x14ac:dyDescent="0.35">
      <c r="A604" s="1"/>
      <c r="B604" s="2"/>
      <c r="AA604" s="2"/>
      <c r="AB604" s="46">
        <f t="shared" si="9"/>
        <v>0</v>
      </c>
    </row>
    <row r="605" spans="1:28" x14ac:dyDescent="0.35">
      <c r="A605" s="1"/>
      <c r="B605" s="2"/>
      <c r="AA605" s="2"/>
      <c r="AB605" s="46">
        <f t="shared" si="9"/>
        <v>0</v>
      </c>
    </row>
    <row r="606" spans="1:28" x14ac:dyDescent="0.35">
      <c r="A606" s="1"/>
      <c r="B606" s="2"/>
      <c r="AA606" s="2"/>
      <c r="AB606" s="46">
        <f t="shared" si="9"/>
        <v>0</v>
      </c>
    </row>
    <row r="607" spans="1:28" x14ac:dyDescent="0.35">
      <c r="A607" s="1"/>
      <c r="B607" s="2"/>
      <c r="AA607" s="2"/>
      <c r="AB607" s="46">
        <f t="shared" si="9"/>
        <v>0</v>
      </c>
    </row>
    <row r="608" spans="1:28" x14ac:dyDescent="0.35">
      <c r="A608" s="1"/>
      <c r="B608" s="2"/>
      <c r="AA608" s="2"/>
      <c r="AB608" s="46">
        <f t="shared" si="9"/>
        <v>0</v>
      </c>
    </row>
    <row r="609" spans="1:28" x14ac:dyDescent="0.35">
      <c r="A609" s="1"/>
      <c r="B609" s="2"/>
      <c r="AA609" s="2"/>
      <c r="AB609" s="46">
        <f t="shared" si="9"/>
        <v>0</v>
      </c>
    </row>
    <row r="610" spans="1:28" x14ac:dyDescent="0.35">
      <c r="A610" s="1"/>
      <c r="B610" s="2"/>
      <c r="AA610" s="2"/>
      <c r="AB610" s="46">
        <f t="shared" si="9"/>
        <v>0</v>
      </c>
    </row>
    <row r="611" spans="1:28" x14ac:dyDescent="0.35">
      <c r="A611" s="1"/>
      <c r="B611" s="2"/>
      <c r="AA611" s="2"/>
      <c r="AB611" s="46">
        <f t="shared" si="9"/>
        <v>0</v>
      </c>
    </row>
    <row r="612" spans="1:28" x14ac:dyDescent="0.35">
      <c r="A612" s="1"/>
      <c r="B612" s="2"/>
      <c r="AA612" s="2"/>
      <c r="AB612" s="46">
        <f t="shared" si="9"/>
        <v>0</v>
      </c>
    </row>
    <row r="613" spans="1:28" x14ac:dyDescent="0.35">
      <c r="A613" s="1"/>
      <c r="B613" s="2"/>
      <c r="AA613" s="2"/>
      <c r="AB613" s="46">
        <f t="shared" si="9"/>
        <v>0</v>
      </c>
    </row>
    <row r="614" spans="1:28" x14ac:dyDescent="0.35">
      <c r="A614" s="1"/>
      <c r="B614" s="2"/>
      <c r="AA614" s="2"/>
      <c r="AB614" s="46">
        <f t="shared" si="9"/>
        <v>0</v>
      </c>
    </row>
    <row r="615" spans="1:28" x14ac:dyDescent="0.35">
      <c r="A615" s="1"/>
      <c r="B615" s="2"/>
      <c r="AA615" s="2"/>
      <c r="AB615" s="46">
        <f t="shared" si="9"/>
        <v>0</v>
      </c>
    </row>
    <row r="616" spans="1:28" x14ac:dyDescent="0.35">
      <c r="A616" s="1"/>
      <c r="B616" s="2"/>
      <c r="AA616" s="2"/>
      <c r="AB616" s="46">
        <f t="shared" si="9"/>
        <v>0</v>
      </c>
    </row>
    <row r="617" spans="1:28" x14ac:dyDescent="0.35">
      <c r="A617" s="1"/>
      <c r="B617" s="2"/>
      <c r="AA617" s="2"/>
      <c r="AB617" s="46">
        <f t="shared" si="9"/>
        <v>0</v>
      </c>
    </row>
    <row r="618" spans="1:28" x14ac:dyDescent="0.35">
      <c r="A618" s="1"/>
      <c r="B618" s="2"/>
      <c r="AA618" s="2"/>
      <c r="AB618" s="46">
        <f t="shared" si="9"/>
        <v>0</v>
      </c>
    </row>
    <row r="619" spans="1:28" x14ac:dyDescent="0.35">
      <c r="A619" s="1"/>
      <c r="B619" s="2"/>
      <c r="AA619" s="2"/>
      <c r="AB619" s="46">
        <f t="shared" si="9"/>
        <v>0</v>
      </c>
    </row>
    <row r="620" spans="1:28" x14ac:dyDescent="0.35">
      <c r="A620" s="1"/>
      <c r="B620" s="2"/>
      <c r="AA620" s="2"/>
      <c r="AB620" s="46">
        <f t="shared" si="9"/>
        <v>0</v>
      </c>
    </row>
    <row r="621" spans="1:28" x14ac:dyDescent="0.35">
      <c r="A621" s="1"/>
      <c r="B621" s="2"/>
      <c r="AA621" s="2"/>
      <c r="AB621" s="46">
        <f t="shared" si="9"/>
        <v>0</v>
      </c>
    </row>
    <row r="622" spans="1:28" x14ac:dyDescent="0.35">
      <c r="A622" s="1"/>
      <c r="B622" s="2"/>
      <c r="AA622" s="2"/>
      <c r="AB622" s="46">
        <f t="shared" si="9"/>
        <v>0</v>
      </c>
    </row>
    <row r="623" spans="1:28" x14ac:dyDescent="0.35">
      <c r="A623" s="1"/>
      <c r="B623" s="2"/>
      <c r="AA623" s="2"/>
      <c r="AB623" s="46">
        <f t="shared" si="9"/>
        <v>0</v>
      </c>
    </row>
    <row r="624" spans="1:28" x14ac:dyDescent="0.35">
      <c r="A624" s="1"/>
      <c r="B624" s="2"/>
      <c r="AA624" s="2"/>
      <c r="AB624" s="46">
        <f t="shared" si="9"/>
        <v>0</v>
      </c>
    </row>
    <row r="625" spans="1:28" x14ac:dyDescent="0.35">
      <c r="A625" s="1"/>
      <c r="B625" s="2"/>
      <c r="AA625" s="2"/>
      <c r="AB625" s="46">
        <f t="shared" si="9"/>
        <v>0</v>
      </c>
    </row>
    <row r="626" spans="1:28" x14ac:dyDescent="0.35">
      <c r="A626" s="1"/>
      <c r="B626" s="2"/>
      <c r="AA626" s="2"/>
      <c r="AB626" s="46">
        <f t="shared" si="9"/>
        <v>0</v>
      </c>
    </row>
    <row r="627" spans="1:28" x14ac:dyDescent="0.35">
      <c r="A627" s="1"/>
      <c r="B627" s="2"/>
      <c r="AA627" s="2"/>
      <c r="AB627" s="46">
        <f t="shared" si="9"/>
        <v>0</v>
      </c>
    </row>
    <row r="628" spans="1:28" x14ac:dyDescent="0.35">
      <c r="A628" s="1"/>
      <c r="B628" s="2"/>
      <c r="AA628" s="2"/>
      <c r="AB628" s="46">
        <f t="shared" si="9"/>
        <v>0</v>
      </c>
    </row>
    <row r="629" spans="1:28" x14ac:dyDescent="0.35">
      <c r="A629" s="1"/>
      <c r="B629" s="2"/>
      <c r="AA629" s="2"/>
      <c r="AB629" s="46">
        <f t="shared" si="9"/>
        <v>0</v>
      </c>
    </row>
    <row r="630" spans="1:28" x14ac:dyDescent="0.35">
      <c r="A630" s="1"/>
      <c r="B630" s="2"/>
      <c r="AA630" s="2"/>
      <c r="AB630" s="46">
        <f t="shared" si="9"/>
        <v>0</v>
      </c>
    </row>
    <row r="631" spans="1:28" x14ac:dyDescent="0.35">
      <c r="A631" s="1"/>
      <c r="B631" s="2"/>
      <c r="AA631" s="2"/>
      <c r="AB631" s="46">
        <f t="shared" si="9"/>
        <v>0</v>
      </c>
    </row>
    <row r="632" spans="1:28" x14ac:dyDescent="0.35">
      <c r="A632" s="1"/>
      <c r="B632" s="2"/>
      <c r="AA632" s="2"/>
      <c r="AB632" s="46">
        <f t="shared" si="9"/>
        <v>0</v>
      </c>
    </row>
    <row r="633" spans="1:28" x14ac:dyDescent="0.35">
      <c r="A633" s="1"/>
      <c r="B633" s="2"/>
      <c r="AA633" s="2"/>
      <c r="AB633" s="46">
        <f t="shared" si="9"/>
        <v>0</v>
      </c>
    </row>
    <row r="634" spans="1:28" x14ac:dyDescent="0.35">
      <c r="A634" s="1"/>
      <c r="B634" s="2"/>
      <c r="AA634" s="2"/>
      <c r="AB634" s="46">
        <f t="shared" si="9"/>
        <v>0</v>
      </c>
    </row>
    <row r="635" spans="1:28" x14ac:dyDescent="0.35">
      <c r="A635" s="1"/>
      <c r="B635" s="2"/>
      <c r="AA635" s="2"/>
      <c r="AB635" s="46">
        <f t="shared" si="9"/>
        <v>0</v>
      </c>
    </row>
    <row r="636" spans="1:28" x14ac:dyDescent="0.35">
      <c r="A636" s="1"/>
      <c r="B636" s="2"/>
      <c r="AA636" s="2"/>
      <c r="AB636" s="46">
        <f t="shared" si="9"/>
        <v>0</v>
      </c>
    </row>
    <row r="637" spans="1:28" x14ac:dyDescent="0.35">
      <c r="A637" s="1"/>
      <c r="B637" s="2"/>
      <c r="AA637" s="2"/>
      <c r="AB637" s="46">
        <f t="shared" si="9"/>
        <v>0</v>
      </c>
    </row>
    <row r="638" spans="1:28" x14ac:dyDescent="0.35">
      <c r="A638" s="1"/>
      <c r="B638" s="2"/>
      <c r="AA638" s="2"/>
      <c r="AB638" s="46">
        <f t="shared" si="9"/>
        <v>0</v>
      </c>
    </row>
    <row r="639" spans="1:28" x14ac:dyDescent="0.35">
      <c r="A639" s="1"/>
      <c r="B639" s="2"/>
      <c r="AA639" s="2"/>
      <c r="AB639" s="46">
        <f t="shared" si="9"/>
        <v>0</v>
      </c>
    </row>
    <row r="640" spans="1:28" x14ac:dyDescent="0.35">
      <c r="A640" s="1"/>
      <c r="B640" s="2"/>
      <c r="AA640" s="2"/>
      <c r="AB640" s="46">
        <f t="shared" si="9"/>
        <v>0</v>
      </c>
    </row>
    <row r="641" spans="1:28" x14ac:dyDescent="0.35">
      <c r="A641" s="1"/>
      <c r="B641" s="2"/>
      <c r="AA641" s="2"/>
      <c r="AB641" s="46">
        <f t="shared" si="9"/>
        <v>0</v>
      </c>
    </row>
    <row r="642" spans="1:28" x14ac:dyDescent="0.35">
      <c r="A642" s="1"/>
      <c r="B642" s="2"/>
      <c r="AA642" s="2"/>
      <c r="AB642" s="46">
        <f t="shared" ref="AB642:AB705" si="10">IF($D642="Stop","",$B643-$B642)</f>
        <v>0</v>
      </c>
    </row>
    <row r="643" spans="1:28" x14ac:dyDescent="0.35">
      <c r="A643" s="1"/>
      <c r="B643" s="2"/>
      <c r="AA643" s="2"/>
      <c r="AB643" s="46">
        <f t="shared" si="10"/>
        <v>0</v>
      </c>
    </row>
    <row r="644" spans="1:28" x14ac:dyDescent="0.35">
      <c r="A644" s="1"/>
      <c r="B644" s="2"/>
      <c r="AA644" s="2"/>
      <c r="AB644" s="46">
        <f t="shared" si="10"/>
        <v>0</v>
      </c>
    </row>
    <row r="645" spans="1:28" x14ac:dyDescent="0.35">
      <c r="A645" s="1"/>
      <c r="B645" s="2"/>
      <c r="AA645" s="2"/>
      <c r="AB645" s="46">
        <f t="shared" si="10"/>
        <v>0</v>
      </c>
    </row>
    <row r="646" spans="1:28" x14ac:dyDescent="0.35">
      <c r="A646" s="1"/>
      <c r="B646" s="2"/>
      <c r="AA646" s="2"/>
      <c r="AB646" s="46">
        <f t="shared" si="10"/>
        <v>0</v>
      </c>
    </row>
    <row r="647" spans="1:28" x14ac:dyDescent="0.35">
      <c r="A647" s="1"/>
      <c r="B647" s="2"/>
      <c r="AA647" s="2"/>
      <c r="AB647" s="46">
        <f t="shared" si="10"/>
        <v>0</v>
      </c>
    </row>
    <row r="648" spans="1:28" x14ac:dyDescent="0.35">
      <c r="A648" s="1"/>
      <c r="B648" s="2"/>
      <c r="AA648" s="2"/>
      <c r="AB648" s="46">
        <f t="shared" si="10"/>
        <v>0</v>
      </c>
    </row>
    <row r="649" spans="1:28" x14ac:dyDescent="0.35">
      <c r="A649" s="1"/>
      <c r="B649" s="2"/>
      <c r="AA649" s="2"/>
      <c r="AB649" s="46">
        <f t="shared" si="10"/>
        <v>0</v>
      </c>
    </row>
    <row r="650" spans="1:28" x14ac:dyDescent="0.35">
      <c r="A650" s="1"/>
      <c r="B650" s="2"/>
      <c r="AA650" s="2"/>
      <c r="AB650" s="46">
        <f t="shared" si="10"/>
        <v>0</v>
      </c>
    </row>
    <row r="651" spans="1:28" x14ac:dyDescent="0.35">
      <c r="A651" s="1"/>
      <c r="B651" s="2"/>
      <c r="AA651" s="2"/>
      <c r="AB651" s="46">
        <f t="shared" si="10"/>
        <v>0</v>
      </c>
    </row>
    <row r="652" spans="1:28" x14ac:dyDescent="0.35">
      <c r="A652" s="1"/>
      <c r="B652" s="2"/>
      <c r="AA652" s="2"/>
      <c r="AB652" s="46">
        <f t="shared" si="10"/>
        <v>0</v>
      </c>
    </row>
    <row r="653" spans="1:28" x14ac:dyDescent="0.35">
      <c r="A653" s="1"/>
      <c r="B653" s="2"/>
      <c r="AA653" s="2"/>
      <c r="AB653" s="46">
        <f t="shared" si="10"/>
        <v>0</v>
      </c>
    </row>
    <row r="654" spans="1:28" x14ac:dyDescent="0.35">
      <c r="A654" s="1"/>
      <c r="B654" s="2"/>
      <c r="AA654" s="2"/>
      <c r="AB654" s="46">
        <f t="shared" si="10"/>
        <v>0</v>
      </c>
    </row>
    <row r="655" spans="1:28" x14ac:dyDescent="0.35">
      <c r="A655" s="1"/>
      <c r="B655" s="2"/>
      <c r="AA655" s="2"/>
      <c r="AB655" s="46">
        <f t="shared" si="10"/>
        <v>0</v>
      </c>
    </row>
    <row r="656" spans="1:28" x14ac:dyDescent="0.35">
      <c r="A656" s="1"/>
      <c r="B656" s="2"/>
      <c r="AA656" s="2"/>
      <c r="AB656" s="46">
        <f t="shared" si="10"/>
        <v>0</v>
      </c>
    </row>
    <row r="657" spans="1:28" x14ac:dyDescent="0.35">
      <c r="A657" s="1"/>
      <c r="B657" s="2"/>
      <c r="AA657" s="2"/>
      <c r="AB657" s="46">
        <f t="shared" si="10"/>
        <v>0</v>
      </c>
    </row>
    <row r="658" spans="1:28" x14ac:dyDescent="0.35">
      <c r="A658" s="1"/>
      <c r="B658" s="2"/>
      <c r="AA658" s="2"/>
      <c r="AB658" s="46">
        <f t="shared" si="10"/>
        <v>0</v>
      </c>
    </row>
    <row r="659" spans="1:28" x14ac:dyDescent="0.35">
      <c r="A659" s="1"/>
      <c r="B659" s="2"/>
      <c r="AA659" s="2"/>
      <c r="AB659" s="46">
        <f t="shared" si="10"/>
        <v>0</v>
      </c>
    </row>
    <row r="660" spans="1:28" x14ac:dyDescent="0.35">
      <c r="A660" s="1"/>
      <c r="B660" s="2"/>
      <c r="AA660" s="2"/>
      <c r="AB660" s="46">
        <f t="shared" si="10"/>
        <v>0</v>
      </c>
    </row>
    <row r="661" spans="1:28" x14ac:dyDescent="0.35">
      <c r="A661" s="1"/>
      <c r="B661" s="2"/>
      <c r="AA661" s="2"/>
      <c r="AB661" s="46">
        <f t="shared" si="10"/>
        <v>0</v>
      </c>
    </row>
    <row r="662" spans="1:28" x14ac:dyDescent="0.35">
      <c r="A662" s="1"/>
      <c r="B662" s="2"/>
      <c r="AA662" s="2"/>
      <c r="AB662" s="46">
        <f t="shared" si="10"/>
        <v>0</v>
      </c>
    </row>
    <row r="663" spans="1:28" x14ac:dyDescent="0.35">
      <c r="A663" s="1"/>
      <c r="B663" s="2"/>
      <c r="AA663" s="2"/>
      <c r="AB663" s="46">
        <f t="shared" si="10"/>
        <v>0</v>
      </c>
    </row>
    <row r="664" spans="1:28" x14ac:dyDescent="0.35">
      <c r="A664" s="1"/>
      <c r="B664" s="2"/>
      <c r="AA664" s="2"/>
      <c r="AB664" s="46">
        <f t="shared" si="10"/>
        <v>0</v>
      </c>
    </row>
    <row r="665" spans="1:28" x14ac:dyDescent="0.35">
      <c r="A665" s="1"/>
      <c r="B665" s="2"/>
      <c r="AA665" s="2"/>
      <c r="AB665" s="46">
        <f t="shared" si="10"/>
        <v>0</v>
      </c>
    </row>
    <row r="666" spans="1:28" x14ac:dyDescent="0.35">
      <c r="A666" s="1"/>
      <c r="B666" s="2"/>
      <c r="AA666" s="2"/>
      <c r="AB666" s="46">
        <f t="shared" si="10"/>
        <v>0</v>
      </c>
    </row>
    <row r="667" spans="1:28" x14ac:dyDescent="0.35">
      <c r="A667" s="1"/>
      <c r="B667" s="2"/>
      <c r="AA667" s="2"/>
      <c r="AB667" s="46">
        <f t="shared" si="10"/>
        <v>0</v>
      </c>
    </row>
    <row r="668" spans="1:28" x14ac:dyDescent="0.35">
      <c r="A668" s="1"/>
      <c r="B668" s="2"/>
      <c r="AA668" s="2"/>
      <c r="AB668" s="46">
        <f t="shared" si="10"/>
        <v>0</v>
      </c>
    </row>
    <row r="669" spans="1:28" x14ac:dyDescent="0.35">
      <c r="A669" s="1"/>
      <c r="B669" s="2"/>
      <c r="AA669" s="2"/>
      <c r="AB669" s="46">
        <f t="shared" si="10"/>
        <v>0</v>
      </c>
    </row>
    <row r="670" spans="1:28" x14ac:dyDescent="0.35">
      <c r="A670" s="1"/>
      <c r="B670" s="2"/>
      <c r="AA670" s="2"/>
      <c r="AB670" s="46">
        <f t="shared" si="10"/>
        <v>0</v>
      </c>
    </row>
    <row r="671" spans="1:28" x14ac:dyDescent="0.35">
      <c r="A671" s="1"/>
      <c r="B671" s="2"/>
      <c r="AA671" s="2"/>
      <c r="AB671" s="46">
        <f t="shared" si="10"/>
        <v>0</v>
      </c>
    </row>
    <row r="672" spans="1:28" x14ac:dyDescent="0.35">
      <c r="A672" s="1"/>
      <c r="B672" s="2"/>
      <c r="AA672" s="2"/>
      <c r="AB672" s="46">
        <f t="shared" si="10"/>
        <v>0</v>
      </c>
    </row>
    <row r="673" spans="1:28" x14ac:dyDescent="0.35">
      <c r="A673" s="1"/>
      <c r="B673" s="2"/>
      <c r="AA673" s="2"/>
      <c r="AB673" s="46">
        <f t="shared" si="10"/>
        <v>0</v>
      </c>
    </row>
    <row r="674" spans="1:28" x14ac:dyDescent="0.35">
      <c r="A674" s="1"/>
      <c r="B674" s="2"/>
      <c r="AA674" s="2"/>
      <c r="AB674" s="46">
        <f t="shared" si="10"/>
        <v>0</v>
      </c>
    </row>
    <row r="675" spans="1:28" x14ac:dyDescent="0.35">
      <c r="A675" s="1"/>
      <c r="B675" s="2"/>
      <c r="AA675" s="2"/>
      <c r="AB675" s="46">
        <f t="shared" si="10"/>
        <v>0</v>
      </c>
    </row>
    <row r="676" spans="1:28" x14ac:dyDescent="0.35">
      <c r="A676" s="1"/>
      <c r="B676" s="2"/>
      <c r="AA676" s="2"/>
      <c r="AB676" s="46">
        <f t="shared" si="10"/>
        <v>0</v>
      </c>
    </row>
    <row r="677" spans="1:28" x14ac:dyDescent="0.35">
      <c r="A677" s="1"/>
      <c r="B677" s="2"/>
      <c r="AA677" s="2"/>
      <c r="AB677" s="46">
        <f t="shared" si="10"/>
        <v>0</v>
      </c>
    </row>
    <row r="678" spans="1:28" x14ac:dyDescent="0.35">
      <c r="A678" s="1"/>
      <c r="B678" s="2"/>
      <c r="AA678" s="2"/>
      <c r="AB678" s="46">
        <f t="shared" si="10"/>
        <v>0</v>
      </c>
    </row>
    <row r="679" spans="1:28" x14ac:dyDescent="0.35">
      <c r="A679" s="1"/>
      <c r="B679" s="2"/>
      <c r="AA679" s="2"/>
      <c r="AB679" s="46">
        <f t="shared" si="10"/>
        <v>0</v>
      </c>
    </row>
    <row r="680" spans="1:28" x14ac:dyDescent="0.35">
      <c r="A680" s="1"/>
      <c r="B680" s="2"/>
      <c r="AA680" s="2"/>
      <c r="AB680" s="46">
        <f t="shared" si="10"/>
        <v>0</v>
      </c>
    </row>
    <row r="681" spans="1:28" x14ac:dyDescent="0.35">
      <c r="A681" s="1"/>
      <c r="B681" s="2"/>
      <c r="AA681" s="2"/>
      <c r="AB681" s="46">
        <f t="shared" si="10"/>
        <v>0</v>
      </c>
    </row>
    <row r="682" spans="1:28" x14ac:dyDescent="0.35">
      <c r="A682" s="1"/>
      <c r="B682" s="2"/>
      <c r="AA682" s="2"/>
      <c r="AB682" s="46">
        <f t="shared" si="10"/>
        <v>0</v>
      </c>
    </row>
    <row r="683" spans="1:28" x14ac:dyDescent="0.35">
      <c r="A683" s="1"/>
      <c r="B683" s="2"/>
      <c r="AA683" s="2"/>
      <c r="AB683" s="46">
        <f t="shared" si="10"/>
        <v>0</v>
      </c>
    </row>
    <row r="684" spans="1:28" x14ac:dyDescent="0.35">
      <c r="A684" s="1"/>
      <c r="B684" s="2"/>
      <c r="AA684" s="2"/>
      <c r="AB684" s="46">
        <f t="shared" si="10"/>
        <v>0</v>
      </c>
    </row>
    <row r="685" spans="1:28" x14ac:dyDescent="0.35">
      <c r="A685" s="1"/>
      <c r="B685" s="2"/>
      <c r="AA685" s="2"/>
      <c r="AB685" s="46">
        <f t="shared" si="10"/>
        <v>0</v>
      </c>
    </row>
    <row r="686" spans="1:28" x14ac:dyDescent="0.35">
      <c r="A686" s="1"/>
      <c r="B686" s="2"/>
      <c r="AA686" s="2"/>
      <c r="AB686" s="46">
        <f t="shared" si="10"/>
        <v>0</v>
      </c>
    </row>
    <row r="687" spans="1:28" x14ac:dyDescent="0.35">
      <c r="A687" s="1"/>
      <c r="B687" s="2"/>
      <c r="AA687" s="2"/>
      <c r="AB687" s="46">
        <f t="shared" si="10"/>
        <v>0</v>
      </c>
    </row>
    <row r="688" spans="1:28" x14ac:dyDescent="0.35">
      <c r="A688" s="1"/>
      <c r="B688" s="2"/>
      <c r="AA688" s="2"/>
      <c r="AB688" s="46">
        <f t="shared" si="10"/>
        <v>0</v>
      </c>
    </row>
    <row r="689" spans="1:28" x14ac:dyDescent="0.35">
      <c r="A689" s="1"/>
      <c r="B689" s="2"/>
      <c r="AA689" s="2"/>
      <c r="AB689" s="46">
        <f t="shared" si="10"/>
        <v>0</v>
      </c>
    </row>
    <row r="690" spans="1:28" x14ac:dyDescent="0.35">
      <c r="A690" s="1"/>
      <c r="B690" s="2"/>
      <c r="AA690" s="2"/>
      <c r="AB690" s="46">
        <f t="shared" si="10"/>
        <v>0</v>
      </c>
    </row>
    <row r="691" spans="1:28" x14ac:dyDescent="0.35">
      <c r="A691" s="1"/>
      <c r="B691" s="2"/>
      <c r="AA691" s="2"/>
      <c r="AB691" s="46">
        <f t="shared" si="10"/>
        <v>0</v>
      </c>
    </row>
    <row r="692" spans="1:28" x14ac:dyDescent="0.35">
      <c r="A692" s="1"/>
      <c r="B692" s="2"/>
      <c r="AA692" s="2"/>
      <c r="AB692" s="46">
        <f t="shared" si="10"/>
        <v>0</v>
      </c>
    </row>
    <row r="693" spans="1:28" x14ac:dyDescent="0.35">
      <c r="A693" s="1"/>
      <c r="B693" s="2"/>
      <c r="AA693" s="2"/>
      <c r="AB693" s="46">
        <f t="shared" si="10"/>
        <v>0</v>
      </c>
    </row>
    <row r="694" spans="1:28" x14ac:dyDescent="0.35">
      <c r="A694" s="1"/>
      <c r="B694" s="2"/>
      <c r="AA694" s="2"/>
      <c r="AB694" s="46">
        <f t="shared" si="10"/>
        <v>0</v>
      </c>
    </row>
    <row r="695" spans="1:28" x14ac:dyDescent="0.35">
      <c r="A695" s="1"/>
      <c r="B695" s="2"/>
      <c r="AA695" s="2"/>
      <c r="AB695" s="46">
        <f t="shared" si="10"/>
        <v>0</v>
      </c>
    </row>
    <row r="696" spans="1:28" x14ac:dyDescent="0.35">
      <c r="A696" s="1"/>
      <c r="B696" s="2"/>
      <c r="AA696" s="2"/>
      <c r="AB696" s="46">
        <f t="shared" si="10"/>
        <v>0</v>
      </c>
    </row>
    <row r="697" spans="1:28" x14ac:dyDescent="0.35">
      <c r="A697" s="1"/>
      <c r="B697" s="2"/>
      <c r="AA697" s="2"/>
      <c r="AB697" s="46">
        <f t="shared" si="10"/>
        <v>0</v>
      </c>
    </row>
    <row r="698" spans="1:28" x14ac:dyDescent="0.35">
      <c r="A698" s="1"/>
      <c r="B698" s="2"/>
      <c r="AA698" s="2"/>
      <c r="AB698" s="46">
        <f t="shared" si="10"/>
        <v>0</v>
      </c>
    </row>
    <row r="699" spans="1:28" x14ac:dyDescent="0.35">
      <c r="A699" s="1"/>
      <c r="B699" s="2"/>
      <c r="AA699" s="2"/>
      <c r="AB699" s="46">
        <f t="shared" si="10"/>
        <v>0</v>
      </c>
    </row>
    <row r="700" spans="1:28" x14ac:dyDescent="0.35">
      <c r="A700" s="1"/>
      <c r="B700" s="2"/>
      <c r="AA700" s="2"/>
      <c r="AB700" s="46">
        <f t="shared" si="10"/>
        <v>0</v>
      </c>
    </row>
    <row r="701" spans="1:28" x14ac:dyDescent="0.35">
      <c r="A701" s="1"/>
      <c r="B701" s="2"/>
      <c r="AA701" s="2"/>
      <c r="AB701" s="46">
        <f t="shared" si="10"/>
        <v>0</v>
      </c>
    </row>
    <row r="702" spans="1:28" x14ac:dyDescent="0.35">
      <c r="A702" s="1"/>
      <c r="B702" s="2"/>
      <c r="AA702" s="2"/>
      <c r="AB702" s="46">
        <f t="shared" si="10"/>
        <v>0</v>
      </c>
    </row>
    <row r="703" spans="1:28" x14ac:dyDescent="0.35">
      <c r="A703" s="1"/>
      <c r="B703" s="2"/>
      <c r="AA703" s="2"/>
      <c r="AB703" s="46">
        <f t="shared" si="10"/>
        <v>0</v>
      </c>
    </row>
    <row r="704" spans="1:28" x14ac:dyDescent="0.35">
      <c r="A704" s="1"/>
      <c r="B704" s="2"/>
      <c r="AA704" s="2"/>
      <c r="AB704" s="46">
        <f t="shared" si="10"/>
        <v>0</v>
      </c>
    </row>
    <row r="705" spans="1:28" x14ac:dyDescent="0.35">
      <c r="A705" s="1"/>
      <c r="B705" s="2"/>
      <c r="AA705" s="2"/>
      <c r="AB705" s="46">
        <f t="shared" si="10"/>
        <v>0</v>
      </c>
    </row>
    <row r="706" spans="1:28" x14ac:dyDescent="0.35">
      <c r="A706" s="1"/>
      <c r="B706" s="2"/>
      <c r="AA706" s="2"/>
      <c r="AB706" s="46">
        <f t="shared" ref="AB706:AB745" si="11">IF($D706="Stop","",$B707-$B706)</f>
        <v>0</v>
      </c>
    </row>
    <row r="707" spans="1:28" x14ac:dyDescent="0.35">
      <c r="A707" s="1"/>
      <c r="B707" s="2"/>
      <c r="AA707" s="2"/>
      <c r="AB707" s="46">
        <f t="shared" si="11"/>
        <v>0</v>
      </c>
    </row>
    <row r="708" spans="1:28" x14ac:dyDescent="0.35">
      <c r="A708" s="1"/>
      <c r="B708" s="2"/>
      <c r="AA708" s="2"/>
      <c r="AB708" s="46">
        <f t="shared" si="11"/>
        <v>0</v>
      </c>
    </row>
    <row r="709" spans="1:28" x14ac:dyDescent="0.35">
      <c r="A709" s="1"/>
      <c r="B709" s="2"/>
      <c r="AA709" s="2"/>
      <c r="AB709" s="46">
        <f t="shared" si="11"/>
        <v>0</v>
      </c>
    </row>
    <row r="710" spans="1:28" x14ac:dyDescent="0.35">
      <c r="A710" s="1"/>
      <c r="B710" s="2"/>
      <c r="AA710" s="2"/>
      <c r="AB710" s="46">
        <f t="shared" si="11"/>
        <v>0</v>
      </c>
    </row>
    <row r="711" spans="1:28" x14ac:dyDescent="0.35">
      <c r="A711" s="1"/>
      <c r="B711" s="2"/>
      <c r="AA711" s="2"/>
      <c r="AB711" s="46">
        <f t="shared" si="11"/>
        <v>0</v>
      </c>
    </row>
    <row r="712" spans="1:28" x14ac:dyDescent="0.35">
      <c r="A712" s="1"/>
      <c r="B712" s="2"/>
      <c r="AA712" s="2"/>
      <c r="AB712" s="46">
        <f t="shared" si="11"/>
        <v>0</v>
      </c>
    </row>
    <row r="713" spans="1:28" x14ac:dyDescent="0.35">
      <c r="A713" s="1"/>
      <c r="B713" s="2"/>
      <c r="AA713" s="2"/>
      <c r="AB713" s="46">
        <f t="shared" si="11"/>
        <v>0</v>
      </c>
    </row>
    <row r="714" spans="1:28" x14ac:dyDescent="0.35">
      <c r="A714" s="1"/>
      <c r="B714" s="2"/>
      <c r="AA714" s="2"/>
      <c r="AB714" s="46">
        <f t="shared" si="11"/>
        <v>0</v>
      </c>
    </row>
    <row r="715" spans="1:28" x14ac:dyDescent="0.35">
      <c r="A715" s="1"/>
      <c r="B715" s="2"/>
      <c r="AA715" s="2"/>
      <c r="AB715" s="46">
        <f t="shared" si="11"/>
        <v>0</v>
      </c>
    </row>
    <row r="716" spans="1:28" x14ac:dyDescent="0.35">
      <c r="A716" s="1"/>
      <c r="B716" s="2"/>
      <c r="AA716" s="2"/>
      <c r="AB716" s="46">
        <f t="shared" si="11"/>
        <v>0</v>
      </c>
    </row>
    <row r="717" spans="1:28" x14ac:dyDescent="0.35">
      <c r="A717" s="1"/>
      <c r="B717" s="2"/>
      <c r="AA717" s="2"/>
      <c r="AB717" s="46">
        <f t="shared" si="11"/>
        <v>0</v>
      </c>
    </row>
    <row r="718" spans="1:28" x14ac:dyDescent="0.35">
      <c r="A718" s="1"/>
      <c r="B718" s="2"/>
      <c r="AA718" s="2"/>
      <c r="AB718" s="46">
        <f t="shared" si="11"/>
        <v>0</v>
      </c>
    </row>
    <row r="719" spans="1:28" x14ac:dyDescent="0.35">
      <c r="A719" s="1"/>
      <c r="B719" s="2"/>
      <c r="AA719" s="2"/>
      <c r="AB719" s="46">
        <f t="shared" si="11"/>
        <v>0</v>
      </c>
    </row>
    <row r="720" spans="1:28" x14ac:dyDescent="0.35">
      <c r="A720" s="1"/>
      <c r="B720" s="2"/>
      <c r="AA720" s="2"/>
      <c r="AB720" s="46">
        <f t="shared" si="11"/>
        <v>0</v>
      </c>
    </row>
    <row r="721" spans="1:28" x14ac:dyDescent="0.35">
      <c r="A721" s="1"/>
      <c r="B721" s="2"/>
      <c r="AA721" s="2"/>
      <c r="AB721" s="46">
        <f t="shared" si="11"/>
        <v>0</v>
      </c>
    </row>
    <row r="722" spans="1:28" x14ac:dyDescent="0.35">
      <c r="A722" s="1"/>
      <c r="B722" s="2"/>
      <c r="AA722" s="2"/>
      <c r="AB722" s="46">
        <f t="shared" si="11"/>
        <v>0</v>
      </c>
    </row>
    <row r="723" spans="1:28" x14ac:dyDescent="0.35">
      <c r="A723" s="1"/>
      <c r="B723" s="2"/>
      <c r="AA723" s="2"/>
      <c r="AB723" s="46">
        <f t="shared" si="11"/>
        <v>0</v>
      </c>
    </row>
    <row r="724" spans="1:28" x14ac:dyDescent="0.35">
      <c r="A724" s="1"/>
      <c r="B724" s="2"/>
      <c r="AA724" s="2"/>
      <c r="AB724" s="46">
        <f t="shared" si="11"/>
        <v>0</v>
      </c>
    </row>
    <row r="725" spans="1:28" x14ac:dyDescent="0.35">
      <c r="A725" s="1"/>
      <c r="B725" s="2"/>
      <c r="AA725" s="2"/>
      <c r="AB725" s="46">
        <f t="shared" si="11"/>
        <v>0</v>
      </c>
    </row>
    <row r="726" spans="1:28" x14ac:dyDescent="0.35">
      <c r="A726" s="1"/>
      <c r="B726" s="2"/>
      <c r="AA726" s="2"/>
      <c r="AB726" s="46">
        <f t="shared" si="11"/>
        <v>0</v>
      </c>
    </row>
    <row r="727" spans="1:28" x14ac:dyDescent="0.35">
      <c r="A727" s="1"/>
      <c r="B727" s="2"/>
      <c r="AA727" s="2"/>
      <c r="AB727" s="46">
        <f t="shared" si="11"/>
        <v>0</v>
      </c>
    </row>
    <row r="728" spans="1:28" x14ac:dyDescent="0.35">
      <c r="A728" s="1"/>
      <c r="B728" s="2"/>
      <c r="AA728" s="2"/>
      <c r="AB728" s="46">
        <f t="shared" si="11"/>
        <v>0</v>
      </c>
    </row>
    <row r="729" spans="1:28" x14ac:dyDescent="0.35">
      <c r="A729" s="1"/>
      <c r="B729" s="2"/>
      <c r="AA729" s="2"/>
      <c r="AB729" s="46">
        <f t="shared" si="11"/>
        <v>0</v>
      </c>
    </row>
    <row r="730" spans="1:28" x14ac:dyDescent="0.35">
      <c r="A730" s="1"/>
      <c r="B730" s="2"/>
      <c r="AA730" s="2"/>
      <c r="AB730" s="46">
        <f t="shared" si="11"/>
        <v>0</v>
      </c>
    </row>
    <row r="731" spans="1:28" x14ac:dyDescent="0.35">
      <c r="A731" s="1"/>
      <c r="B731" s="2"/>
      <c r="AA731" s="2"/>
      <c r="AB731" s="46">
        <f t="shared" si="11"/>
        <v>0</v>
      </c>
    </row>
    <row r="732" spans="1:28" x14ac:dyDescent="0.35">
      <c r="A732" s="1"/>
      <c r="B732" s="2"/>
      <c r="AA732" s="2"/>
      <c r="AB732" s="46">
        <f t="shared" si="11"/>
        <v>0</v>
      </c>
    </row>
    <row r="733" spans="1:28" x14ac:dyDescent="0.35">
      <c r="A733" s="1"/>
      <c r="B733" s="2"/>
      <c r="AA733" s="2"/>
      <c r="AB733" s="46">
        <f t="shared" si="11"/>
        <v>0</v>
      </c>
    </row>
    <row r="734" spans="1:28" x14ac:dyDescent="0.35">
      <c r="A734" s="1"/>
      <c r="B734" s="2"/>
      <c r="AA734" s="2"/>
      <c r="AB734" s="46">
        <f t="shared" si="11"/>
        <v>0</v>
      </c>
    </row>
    <row r="735" spans="1:28" x14ac:dyDescent="0.35">
      <c r="A735" s="1"/>
      <c r="B735" s="2"/>
      <c r="AA735" s="2"/>
      <c r="AB735" s="46">
        <f t="shared" si="11"/>
        <v>0</v>
      </c>
    </row>
    <row r="736" spans="1:28" x14ac:dyDescent="0.35">
      <c r="A736" s="1"/>
      <c r="B736" s="2"/>
      <c r="AA736" s="2"/>
      <c r="AB736" s="46">
        <f t="shared" si="11"/>
        <v>0</v>
      </c>
    </row>
    <row r="737" spans="1:28" x14ac:dyDescent="0.35">
      <c r="A737" s="1"/>
      <c r="B737" s="2"/>
      <c r="AA737" s="2"/>
      <c r="AB737" s="46">
        <f t="shared" si="11"/>
        <v>0</v>
      </c>
    </row>
    <row r="738" spans="1:28" x14ac:dyDescent="0.35">
      <c r="A738" s="1"/>
      <c r="B738" s="2"/>
      <c r="AA738" s="2"/>
      <c r="AB738" s="46">
        <f t="shared" si="11"/>
        <v>0</v>
      </c>
    </row>
    <row r="739" spans="1:28" x14ac:dyDescent="0.35">
      <c r="A739" s="1"/>
      <c r="B739" s="2"/>
      <c r="AA739" s="2"/>
      <c r="AB739" s="46">
        <f t="shared" si="11"/>
        <v>0</v>
      </c>
    </row>
    <row r="740" spans="1:28" x14ac:dyDescent="0.35">
      <c r="A740" s="1"/>
      <c r="B740" s="2"/>
      <c r="AA740" s="2"/>
      <c r="AB740" s="46">
        <f t="shared" si="11"/>
        <v>0</v>
      </c>
    </row>
    <row r="741" spans="1:28" x14ac:dyDescent="0.35">
      <c r="A741" s="1"/>
      <c r="B741" s="2"/>
      <c r="AA741" s="2"/>
      <c r="AB741" s="46">
        <f t="shared" si="11"/>
        <v>0</v>
      </c>
    </row>
    <row r="742" spans="1:28" x14ac:dyDescent="0.35">
      <c r="A742" s="1"/>
      <c r="B742" s="2"/>
      <c r="AA742" s="2"/>
      <c r="AB742" s="46">
        <f t="shared" si="11"/>
        <v>0</v>
      </c>
    </row>
    <row r="743" spans="1:28" x14ac:dyDescent="0.35">
      <c r="A743" s="1"/>
      <c r="B743" s="2"/>
      <c r="AA743" s="2"/>
      <c r="AB743" s="46">
        <f t="shared" si="11"/>
        <v>0</v>
      </c>
    </row>
    <row r="744" spans="1:28" x14ac:dyDescent="0.35">
      <c r="A744" s="1"/>
      <c r="B744" s="2"/>
      <c r="AA744" s="2"/>
      <c r="AB744" s="46">
        <f t="shared" si="11"/>
        <v>0</v>
      </c>
    </row>
    <row r="745" spans="1:28" x14ac:dyDescent="0.35">
      <c r="AB745" s="46">
        <f t="shared" si="11"/>
        <v>0</v>
      </c>
    </row>
  </sheetData>
  <sortState ref="A2:AD745">
    <sortCondition ref="A2:A196"/>
    <sortCondition ref="B2:B19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topLeftCell="A4" workbookViewId="0">
      <selection activeCell="T18" sqref="S18:T18"/>
    </sheetView>
  </sheetViews>
  <sheetFormatPr defaultColWidth="9.08984375" defaultRowHeight="14.5" x14ac:dyDescent="0.3"/>
  <cols>
    <col min="1" max="1" width="6" style="18" customWidth="1"/>
    <col min="2" max="2" width="15.453125" style="19" customWidth="1"/>
    <col min="3" max="3" width="12.08984375" style="30" customWidth="1"/>
    <col min="4" max="4" width="9.08984375" style="30" customWidth="1"/>
    <col min="5" max="5" width="9.54296875" style="9" bestFit="1" customWidth="1"/>
    <col min="6" max="6" width="9.08984375" style="9"/>
    <col min="7" max="7" width="13.36328125" style="9" customWidth="1"/>
    <col min="8" max="8" width="13.6328125" style="9" customWidth="1"/>
    <col min="9" max="10" width="4.90625" style="9" customWidth="1"/>
    <col min="11" max="16384" width="9.08984375" style="9"/>
  </cols>
  <sheetData>
    <row r="1" spans="1:8" s="3" customFormat="1" ht="42" customHeight="1" thickBot="1" x14ac:dyDescent="0.4">
      <c r="B1" s="4" t="s">
        <v>15</v>
      </c>
      <c r="C1" s="4" t="s">
        <v>16</v>
      </c>
      <c r="D1" s="4" t="s">
        <v>17</v>
      </c>
      <c r="G1" s="51"/>
      <c r="H1" s="51"/>
    </row>
    <row r="2" spans="1:8" s="3" customFormat="1" ht="15" thickTop="1" x14ac:dyDescent="0.35">
      <c r="B2" s="5"/>
      <c r="C2" s="5"/>
      <c r="D2" s="5"/>
      <c r="G2" s="47"/>
      <c r="H2" s="48"/>
    </row>
    <row r="3" spans="1:8" ht="15" customHeight="1" x14ac:dyDescent="0.3">
      <c r="A3" s="52" t="s">
        <v>18</v>
      </c>
      <c r="B3" s="6">
        <v>0</v>
      </c>
      <c r="C3" s="7">
        <f ca="1">SUMIF(Effort!$S$2:$S$4846,"0",Effort!$AB$2:$AB$4845)</f>
        <v>0</v>
      </c>
      <c r="D3" s="8">
        <f ca="1">(C3/$C$10)*100</f>
        <v>0</v>
      </c>
      <c r="G3" s="47"/>
      <c r="H3" s="48"/>
    </row>
    <row r="4" spans="1:8" ht="13.75" customHeight="1" x14ac:dyDescent="0.3">
      <c r="A4" s="52"/>
      <c r="B4" s="6">
        <v>1</v>
      </c>
      <c r="C4" s="7">
        <f ca="1">SUMIF(Effort!$S$2:$S$4846,"1",Effort!$AB$2:$AB$4845)</f>
        <v>0.33957175925925942</v>
      </c>
      <c r="D4" s="8">
        <f ca="1">(C4/$C$10)*100</f>
        <v>11.40632228818469</v>
      </c>
    </row>
    <row r="5" spans="1:8" ht="13" x14ac:dyDescent="0.3">
      <c r="A5" s="52"/>
      <c r="B5" s="10">
        <v>2</v>
      </c>
      <c r="C5" s="7">
        <f ca="1">SUMIF(Effort!$S$2:$S$4846,"2",Effort!$AB$2:$AB$4845)</f>
        <v>0.36929398148148135</v>
      </c>
      <c r="D5" s="8">
        <f t="shared" ref="D5:D9" ca="1" si="0">(C5/$C$10)*100</f>
        <v>12.404701088963787</v>
      </c>
    </row>
    <row r="6" spans="1:8" ht="13" x14ac:dyDescent="0.3">
      <c r="A6" s="52"/>
      <c r="B6" s="10">
        <v>3</v>
      </c>
      <c r="C6" s="7">
        <f ca="1">SUMIF(Effort!$S$2:$S$4846,"3",Effort!$AB$2:$AB$4845)</f>
        <v>0.18777777777777765</v>
      </c>
      <c r="D6" s="8">
        <f t="shared" ca="1" si="0"/>
        <v>6.3075146666044581</v>
      </c>
    </row>
    <row r="7" spans="1:8" ht="13" x14ac:dyDescent="0.3">
      <c r="A7" s="52"/>
      <c r="B7" s="10">
        <v>4</v>
      </c>
      <c r="C7" s="7">
        <f ca="1">SUMIF(Effort!$S$2:$S$4846,"4",Effort!$AB$2:$AB$4845)</f>
        <v>0.64543981481481494</v>
      </c>
      <c r="D7" s="8">
        <f t="shared" ca="1" si="0"/>
        <v>21.68052655928652</v>
      </c>
    </row>
    <row r="8" spans="1:8" ht="13" x14ac:dyDescent="0.3">
      <c r="A8" s="52"/>
      <c r="B8" s="10">
        <v>5</v>
      </c>
      <c r="C8" s="7">
        <f ca="1">SUMIF(Effort!$S$2:$S$4846,"5",Effort!$AB$2:$AB$4845)</f>
        <v>1.1089467592592592</v>
      </c>
      <c r="D8" s="8">
        <f t="shared" ca="1" si="0"/>
        <v>37.249870731716797</v>
      </c>
    </row>
    <row r="9" spans="1:8" ht="13" x14ac:dyDescent="0.3">
      <c r="A9" s="11"/>
      <c r="B9" s="10">
        <v>6</v>
      </c>
      <c r="C9" s="7">
        <f ca="1">SUMIF(Effort!$S$2:$S$4846,"6",Effort!$AB$2:$AB$4845)</f>
        <v>0.32601851851851854</v>
      </c>
      <c r="D9" s="8">
        <f t="shared" ca="1" si="0"/>
        <v>10.951064665243743</v>
      </c>
    </row>
    <row r="10" spans="1:8" ht="13" x14ac:dyDescent="0.3">
      <c r="A10" s="11"/>
      <c r="B10" s="12" t="s">
        <v>19</v>
      </c>
      <c r="C10" s="13">
        <f ca="1">SUM(C3:C9)</f>
        <v>2.9770486111111114</v>
      </c>
      <c r="D10" s="14">
        <f ca="1">SUM(D3:D9)</f>
        <v>100</v>
      </c>
    </row>
    <row r="11" spans="1:8" ht="13" x14ac:dyDescent="0.3">
      <c r="A11" s="11"/>
      <c r="B11" s="15"/>
      <c r="C11" s="16"/>
      <c r="D11" s="17"/>
    </row>
    <row r="12" spans="1:8" x14ac:dyDescent="0.3">
      <c r="C12" s="20"/>
      <c r="D12" s="20"/>
    </row>
    <row r="13" spans="1:8" ht="15" customHeight="1" x14ac:dyDescent="0.3">
      <c r="A13" s="52" t="s">
        <v>20</v>
      </c>
      <c r="B13" s="21" t="s">
        <v>21</v>
      </c>
      <c r="C13" s="7">
        <f ca="1">SUMIF(Effort!$R$2:$R$4846,"0",Effort!$AB$2:$AB$4845)</f>
        <v>0.32497685185185177</v>
      </c>
      <c r="D13" s="22">
        <f ca="1">C13/$C$17*100</f>
        <v>10.91607475400148</v>
      </c>
    </row>
    <row r="14" spans="1:8" ht="13" x14ac:dyDescent="0.3">
      <c r="A14" s="52"/>
      <c r="B14" s="23" t="s">
        <v>22</v>
      </c>
      <c r="C14" s="7">
        <f ca="1">SUMIF(Effort!$R$2:$R$4846,"0.25",Effort!$AB$2:$AB$4845)+SUMIF(Effort!$R$2:$R$4846,"0.5",Effort!$AB$2:$AB$4845)+SUMIF(Effort!$R$2:$R$4846,"0.75",Effort!$AB$2:$AB$4845)+SUMIF(Effort!$R$2:$R$4846,"1",Effort!$AB$2:$AB$4845)</f>
        <v>1.09181712962963</v>
      </c>
      <c r="D14" s="22">
        <f t="shared" ref="D14:D17" ca="1" si="1">C14/$C$17*100</f>
        <v>36.674481080177443</v>
      </c>
    </row>
    <row r="15" spans="1:8" ht="15" customHeight="1" x14ac:dyDescent="0.3">
      <c r="A15" s="52"/>
      <c r="B15" s="23" t="s">
        <v>23</v>
      </c>
      <c r="C15" s="7">
        <f ca="1">SUMIF(Effort!$R$2:$R$4846,"1.25",Effort!$AB$2:$AB$4845)+SUMIF(Effort!$R$2:$R$4846,"1.5",Effort!$AB$2:$AB$4845)+SUMIF(Effort!$R$2:$R$4846,"1.75",Effort!$AB$2:$AB$4845)+SUMIF(Effort!$R$2:$R$4846,"2",Effort!$AB$2:$AB$4845)</f>
        <v>0.98447916666666679</v>
      </c>
      <c r="D15" s="22">
        <f t="shared" ca="1" si="1"/>
        <v>33.068965115058482</v>
      </c>
    </row>
    <row r="16" spans="1:8" ht="15" customHeight="1" x14ac:dyDescent="0.3">
      <c r="A16" s="52"/>
      <c r="B16" s="23" t="s">
        <v>24</v>
      </c>
      <c r="C16" s="7">
        <f ca="1">SUMIF(Effort!$R$2:$R$4846,"2.5",Effort!$AB$2:$AB$4845)+SUMIF(Effort!$R$2:$R$4846,"3.5",Effort!$AB$2:$AB$4845)+SUMIF(Effort!$R$2:$R$4846,"3",Effort!$AB$2:$AB$4845)+SUMIF(Effort!$R$2:$R$4846,"4",Effort!$AB$2:$AB$4845)+SUMIF(Effort!$R$2:$R$4846,"5",Effort!$AB$2:$AB$4845)+SUMIF(Effort!$R$2:$R$4846,"6",Effort!$AB$2:$AB$4845)+SUMIF(Effort!$R$2:$R$4846,"7",Effort!$AB$2:$AB$4845)</f>
        <v>0.575775462962963</v>
      </c>
      <c r="D16" s="22">
        <f t="shared" ca="1" si="1"/>
        <v>19.340479050762582</v>
      </c>
    </row>
    <row r="17" spans="1:15" x14ac:dyDescent="0.3">
      <c r="B17" s="24" t="s">
        <v>19</v>
      </c>
      <c r="C17" s="25">
        <f ca="1">SUM(C13:C16)</f>
        <v>2.9770486111111119</v>
      </c>
      <c r="D17" s="22">
        <f t="shared" ca="1" si="1"/>
        <v>100</v>
      </c>
      <c r="O17" s="9" t="s">
        <v>25</v>
      </c>
    </row>
    <row r="18" spans="1:15" x14ac:dyDescent="0.3">
      <c r="C18" s="20"/>
      <c r="D18" s="20"/>
    </row>
    <row r="19" spans="1:15" ht="15" customHeight="1" x14ac:dyDescent="0.3">
      <c r="C19" s="20"/>
      <c r="D19" s="20"/>
    </row>
    <row r="20" spans="1:15" ht="13" x14ac:dyDescent="0.3">
      <c r="A20" s="52" t="s">
        <v>26</v>
      </c>
      <c r="B20" s="21" t="s">
        <v>27</v>
      </c>
      <c r="C20" s="7">
        <f>SUMIF(Effort!$O$2:$O$4846,"20",Effort!$AB$2:$AB$4846)+SUMIF(Effort!$O$2:$O$4846,"18",Effort!$AB$2:$AB$4846)</f>
        <v>1.3583680555555555</v>
      </c>
      <c r="D20" s="22">
        <f>C20/$C$25*100</f>
        <v>45.628010590279793</v>
      </c>
    </row>
    <row r="21" spans="1:15" ht="15" customHeight="1" x14ac:dyDescent="0.3">
      <c r="A21" s="52"/>
      <c r="B21" s="23" t="s">
        <v>28</v>
      </c>
      <c r="C21" s="7">
        <f>SUMIF(Effort!$O$2:$O$4846,"12",Effort!$AB$2:$AB$4846)+SUMIF(Effort!$O$2:$O$4846,"15",Effort!$AB$2:$AB$4846)</f>
        <v>0.93620370370370387</v>
      </c>
      <c r="D21" s="22">
        <f t="shared" ref="D21:D24" si="2">C21/$C$25*100</f>
        <v>31.447377117375602</v>
      </c>
    </row>
    <row r="22" spans="1:15" ht="15" customHeight="1" x14ac:dyDescent="0.3">
      <c r="A22" s="52"/>
      <c r="B22" s="23" t="s">
        <v>29</v>
      </c>
      <c r="C22" s="7">
        <f>SUMIF(Effort!$O$2:$O$4846,"10",Effort!$AB$2:$AB$4846)+SUMIF(Effort!$O$2:$O$4846,"8",Effort!$AB$2:$AB$4846)+SUMIF(Effort!$O$2:$O$4846,"6",Effort!$AB$2:$AB$4846)</f>
        <v>0.21565972222222207</v>
      </c>
      <c r="D22" s="22">
        <f t="shared" si="2"/>
        <v>7.2440779575222418</v>
      </c>
    </row>
    <row r="23" spans="1:15" ht="13" x14ac:dyDescent="0.3">
      <c r="A23" s="52"/>
      <c r="B23" s="23" t="s">
        <v>30</v>
      </c>
      <c r="C23" s="7">
        <f>SUMIF(Effort!$O$2:$O$4846,"1",Effort!$AB$2:$AB$4846)+SUMIF(Effort!$O$2:$O$4846,"2",Effort!$AB$2:$AB$4846)+SUMIF(Effort!$O$2:$O$4846,"4",Effort!$AB$2:$AB$4846)</f>
        <v>0.45896990740740745</v>
      </c>
      <c r="D23" s="22">
        <f t="shared" si="2"/>
        <v>15.416943670130667</v>
      </c>
    </row>
    <row r="24" spans="1:15" x14ac:dyDescent="0.3">
      <c r="B24" s="23" t="s">
        <v>31</v>
      </c>
      <c r="C24" s="7">
        <f>SUMIF(Effort!$O$2:$O$4846,"0.1",Effort!$AB$2:$AB$4846)+SUMIF(Effort!$O$2:$O$4846,"0.2",Effort!$AB$2:$AB$4846)+SUMIF(Effort!$O$2:$O$4846,"0.3",Effort!$AB$2:$AB$4846)++SUMIF(Effort!$O$2:$O$4846,"0.5",Effort!$AB$2:$AB$4846)</f>
        <v>7.8472222222223387E-3</v>
      </c>
      <c r="D24" s="22">
        <f t="shared" si="2"/>
        <v>0.26359066469168446</v>
      </c>
    </row>
    <row r="25" spans="1:15" ht="15" customHeight="1" x14ac:dyDescent="0.3">
      <c r="B25" s="24" t="s">
        <v>19</v>
      </c>
      <c r="C25" s="25">
        <f>SUM(C20:C24)</f>
        <v>2.9770486111111114</v>
      </c>
      <c r="D25" s="26"/>
    </row>
    <row r="26" spans="1:15" ht="15" customHeight="1" x14ac:dyDescent="0.3">
      <c r="B26" s="27"/>
      <c r="C26" s="20"/>
      <c r="D26" s="20"/>
    </row>
    <row r="27" spans="1:15" ht="15" customHeight="1" x14ac:dyDescent="0.3">
      <c r="C27" s="20"/>
      <c r="D27" s="20"/>
    </row>
    <row r="28" spans="1:15" ht="15" customHeight="1" x14ac:dyDescent="0.3">
      <c r="A28" s="52" t="s">
        <v>32</v>
      </c>
      <c r="B28" s="21" t="s">
        <v>33</v>
      </c>
      <c r="C28" s="7">
        <f ca="1">SUMIF(Effort!$T$2:$T$4846,"0",Effort!$AB$2:$AB$4845)</f>
        <v>0</v>
      </c>
      <c r="D28" s="22">
        <f ca="1">(C28/C37)*100</f>
        <v>0</v>
      </c>
    </row>
    <row r="29" spans="1:15" ht="15" customHeight="1" x14ac:dyDescent="0.3">
      <c r="A29" s="52"/>
      <c r="B29" s="23" t="s">
        <v>34</v>
      </c>
      <c r="C29" s="7">
        <f ca="1">SUMIF(Effort!$T$2:$T$4846,"1",Effort!$AB$2:$AB$4845)</f>
        <v>0.16091435185185171</v>
      </c>
      <c r="D29" s="28">
        <f ca="1">(C29/C37)*100</f>
        <v>5.4051637333457689</v>
      </c>
      <c r="E29" s="9" t="s">
        <v>35</v>
      </c>
    </row>
    <row r="30" spans="1:15" ht="15" customHeight="1" x14ac:dyDescent="0.3">
      <c r="A30" s="52"/>
      <c r="B30" s="23" t="s">
        <v>36</v>
      </c>
      <c r="C30" s="7">
        <f ca="1">SUMIF(Effort!$T$2:$T$4846,"2",Effort!$AB$2:$AB$4845)</f>
        <v>0.49857638888888905</v>
      </c>
      <c r="D30" s="28">
        <f ca="1">(C30/C37)*100</f>
        <v>16.747337850919656</v>
      </c>
      <c r="E30" s="29">
        <f ca="1">SUM(C28:C31)</f>
        <v>0.94417824074074064</v>
      </c>
    </row>
    <row r="31" spans="1:15" ht="15" customHeight="1" x14ac:dyDescent="0.3">
      <c r="A31" s="52"/>
      <c r="B31" s="23" t="s">
        <v>37</v>
      </c>
      <c r="C31" s="7">
        <f ca="1">SUMIF(Effort!$T$2:$T$4846,"3",Effort!$AB$2:$AB$4845)</f>
        <v>0.28468749999999987</v>
      </c>
      <c r="D31" s="28">
        <f ca="1">(C31/C37)*100</f>
        <v>9.5627427425092382</v>
      </c>
      <c r="E31" s="9" t="s">
        <v>38</v>
      </c>
    </row>
    <row r="32" spans="1:15" ht="15" customHeight="1" x14ac:dyDescent="0.3">
      <c r="A32" s="52"/>
      <c r="B32" s="23" t="s">
        <v>39</v>
      </c>
      <c r="C32" s="7">
        <f ca="1">SUMIF(Effort!$T$2:$T$4846,"4",Effort!$AB$2:$AB$4845)</f>
        <v>0.3548032407407411</v>
      </c>
      <c r="D32" s="28">
        <f ca="1">(C32/C37)*100</f>
        <v>11.91795254590483</v>
      </c>
      <c r="E32" s="29">
        <f ca="1">SUM(C28:C33)</f>
        <v>2.4866898148148149</v>
      </c>
    </row>
    <row r="33" spans="1:9" ht="15" customHeight="1" x14ac:dyDescent="0.3">
      <c r="A33" s="52"/>
      <c r="B33" s="23" t="s">
        <v>40</v>
      </c>
      <c r="C33" s="7">
        <f ca="1">SUMIF(Effort!$T$2:$T$4846,"5",Effort!$AB$2:$AB$4845)</f>
        <v>1.1877083333333334</v>
      </c>
      <c r="D33" s="28">
        <f ca="1">(C33/C37)*100</f>
        <v>39.895496798423117</v>
      </c>
    </row>
    <row r="34" spans="1:9" ht="15" customHeight="1" x14ac:dyDescent="0.3">
      <c r="A34" s="52"/>
      <c r="B34" s="23" t="s">
        <v>41</v>
      </c>
      <c r="C34" s="7">
        <f ca="1">SUMIF(Effort!$T$2:$T$4846,"6",Effort!$AB$2:$AB$4845)</f>
        <v>0.32857638888888907</v>
      </c>
      <c r="D34" s="28">
        <f ca="1">(C34/C37)*100</f>
        <v>11.036984336183073</v>
      </c>
    </row>
    <row r="35" spans="1:9" ht="13" x14ac:dyDescent="0.3">
      <c r="A35" s="52"/>
      <c r="B35" s="23" t="s">
        <v>42</v>
      </c>
      <c r="C35" s="7">
        <f ca="1">SUMIF(Effort!$T$2:$T$4846,"7",Effort!$AB$2:$AB$4845)</f>
        <v>0.1617824074074074</v>
      </c>
      <c r="D35" s="28">
        <f ca="1">(C35/C37)*100</f>
        <v>5.434321992714322</v>
      </c>
    </row>
    <row r="36" spans="1:9" ht="13" x14ac:dyDescent="0.3">
      <c r="A36" s="52"/>
      <c r="B36" s="23" t="s">
        <v>43</v>
      </c>
      <c r="C36" s="7">
        <f ca="1">SUMIF(Effort!$T$2:$T$4846,"8",Effort!$AB$2:$AB$4845)</f>
        <v>0</v>
      </c>
      <c r="D36" s="28">
        <f ca="1">(C36/C37)*100</f>
        <v>0</v>
      </c>
    </row>
    <row r="37" spans="1:9" ht="13" x14ac:dyDescent="0.3">
      <c r="A37" s="52"/>
      <c r="B37" s="24" t="s">
        <v>19</v>
      </c>
      <c r="C37" s="25">
        <f ca="1">SUM(C28:C36)</f>
        <v>2.9770486111111114</v>
      </c>
      <c r="D37" s="26"/>
    </row>
    <row r="38" spans="1:9" x14ac:dyDescent="0.3">
      <c r="D38" s="31"/>
      <c r="F38" s="32"/>
      <c r="G38" s="16"/>
      <c r="H38" s="17"/>
      <c r="I38" s="33"/>
    </row>
    <row r="39" spans="1:9" x14ac:dyDescent="0.3">
      <c r="F39" s="32"/>
      <c r="G39" s="34"/>
      <c r="H39" s="17"/>
      <c r="I39" s="33"/>
    </row>
    <row r="40" spans="1:9" ht="15" customHeight="1" x14ac:dyDescent="0.3">
      <c r="A40" s="50" t="s">
        <v>50</v>
      </c>
      <c r="B40" s="35" t="s">
        <v>47</v>
      </c>
      <c r="C40" s="7">
        <f ca="1">SUMIF(Effort!$F$2:$F$4846,"Line transect (strip)",Effort!$AB$2:$AB$4845)</f>
        <v>2.7599884259259264</v>
      </c>
      <c r="D40" s="22">
        <f ca="1">(C40/$C$43)*100</f>
        <v>92.708880050696493</v>
      </c>
      <c r="F40" s="32"/>
      <c r="G40" s="36"/>
      <c r="H40" s="17"/>
      <c r="I40" s="33"/>
    </row>
    <row r="41" spans="1:9" ht="13" x14ac:dyDescent="0.3">
      <c r="A41" s="50"/>
      <c r="B41" s="37" t="s">
        <v>48</v>
      </c>
      <c r="C41" s="7">
        <f ca="1">SUMIF(Effort!$F$2:$F$4846,"Point transect",Effort!$AB$2:$AB$4845)</f>
        <v>0.20871527777777754</v>
      </c>
      <c r="D41" s="22">
        <f t="shared" ref="D41:D42" ca="1" si="3">(C41/$C$43)*100</f>
        <v>7.010811882573849</v>
      </c>
      <c r="F41" s="38"/>
      <c r="G41" s="34"/>
      <c r="H41" s="17"/>
      <c r="I41" s="33"/>
    </row>
    <row r="42" spans="1:9" ht="13" x14ac:dyDescent="0.3">
      <c r="A42" s="50"/>
      <c r="B42" s="39" t="s">
        <v>49</v>
      </c>
      <c r="C42" s="7">
        <f ca="1">SUMIF(Effort!$F$2:$F$4846,"Casual watch",Effort!$AB$2:$AB$4845)</f>
        <v>8.3449074074074536E-3</v>
      </c>
      <c r="D42" s="22">
        <f t="shared" ca="1" si="3"/>
        <v>0.28030806672965003</v>
      </c>
      <c r="F42" s="41"/>
      <c r="G42" s="41"/>
      <c r="H42" s="41"/>
      <c r="I42" s="41"/>
    </row>
    <row r="43" spans="1:9" ht="13" x14ac:dyDescent="0.3">
      <c r="A43" s="50"/>
      <c r="B43" s="42" t="s">
        <v>19</v>
      </c>
      <c r="C43" s="40">
        <f ca="1">SUM(C40:C42)</f>
        <v>2.9770486111111114</v>
      </c>
      <c r="D43" s="26">
        <f ca="1">SUM(D40:D42)</f>
        <v>99.999999999999986</v>
      </c>
    </row>
    <row r="44" spans="1:9" x14ac:dyDescent="0.3">
      <c r="E44" s="9" t="s">
        <v>44</v>
      </c>
    </row>
    <row r="45" spans="1:9" x14ac:dyDescent="0.3">
      <c r="E45" s="29">
        <f ca="1">AVERAGE(C46:C63)</f>
        <v>0.16539158950617283</v>
      </c>
    </row>
    <row r="46" spans="1:9" x14ac:dyDescent="0.3">
      <c r="B46" s="43">
        <v>44478</v>
      </c>
      <c r="C46" s="7">
        <f ca="1">SUMIF(Effort!$A$2:$A$4846,$B46,Effort!$AB$2:$AB$4845)</f>
        <v>0.14578703703703694</v>
      </c>
      <c r="D46" s="22">
        <f t="shared" ref="D46:D61" ca="1" si="4">(C46/$C$87)*100</f>
        <v>4.8970324667498613</v>
      </c>
    </row>
    <row r="47" spans="1:9" x14ac:dyDescent="0.3">
      <c r="B47" s="43">
        <v>44479</v>
      </c>
      <c r="C47" s="7">
        <f ca="1">SUMIF(Effort!$A$2:$A$4846,$B47,Effort!$AB$2:$AB$4845)</f>
        <v>0.22370370370370363</v>
      </c>
      <c r="D47" s="22">
        <f t="shared" ca="1" si="4"/>
        <v>7.5142778276707967</v>
      </c>
      <c r="E47" s="9" t="s">
        <v>92</v>
      </c>
    </row>
    <row r="48" spans="1:9" x14ac:dyDescent="0.3">
      <c r="B48" s="43">
        <v>44480</v>
      </c>
      <c r="C48" s="7">
        <f ca="1">SUMIF(Effort!$A$2:$A$4846,$B48,Effort!$AB$2:$AB$4845)</f>
        <v>0.12237268518518518</v>
      </c>
      <c r="D48" s="22">
        <f t="shared" ca="1" si="4"/>
        <v>4.1105370173822102</v>
      </c>
      <c r="E48" s="29">
        <f ca="1">MAX(C46:C63)</f>
        <v>0.30721064814814808</v>
      </c>
    </row>
    <row r="49" spans="2:4" x14ac:dyDescent="0.3">
      <c r="B49" s="43">
        <v>44481</v>
      </c>
      <c r="C49" s="7">
        <f ca="1">SUMIF(Effort!$A$2:$A$4846,$B49,Effort!$AB$2:$AB$4845)</f>
        <v>0.10039351851851852</v>
      </c>
      <c r="D49" s="22">
        <f t="shared" ca="1" si="4"/>
        <v>3.3722498901705569</v>
      </c>
    </row>
    <row r="50" spans="2:4" x14ac:dyDescent="0.3">
      <c r="B50" s="43">
        <v>44482</v>
      </c>
      <c r="C50" s="7">
        <f ca="1">SUMIF(Effort!$A$2:$A$4846,$B50,Effort!$AB$2:$AB$4845)</f>
        <v>0.14703703703703697</v>
      </c>
      <c r="D50" s="22">
        <f t="shared" ca="1" si="4"/>
        <v>4.9390203602405727</v>
      </c>
    </row>
    <row r="51" spans="2:4" x14ac:dyDescent="0.3">
      <c r="B51" s="43">
        <v>44483</v>
      </c>
      <c r="C51" s="7">
        <f ca="1">SUMIF(Effort!$A$2:$A$4846,$B51,Effort!$AB$2:$AB$4845)</f>
        <v>0.22331018518518531</v>
      </c>
      <c r="D51" s="22">
        <f t="shared" ca="1" si="4"/>
        <v>7.5010594167570606</v>
      </c>
    </row>
    <row r="52" spans="2:4" x14ac:dyDescent="0.3">
      <c r="B52" s="43">
        <v>44484</v>
      </c>
      <c r="C52" s="7">
        <f ca="1">SUMIF(Effort!$A$2:$A$4846,$B52,Effort!$AB$2:$AB$4845)</f>
        <v>0.18872685185185206</v>
      </c>
      <c r="D52" s="22">
        <f t="shared" ca="1" si="4"/>
        <v>6.3393943635140833</v>
      </c>
    </row>
    <row r="53" spans="2:4" x14ac:dyDescent="0.3">
      <c r="B53" s="43">
        <v>44485</v>
      </c>
      <c r="C53" s="7">
        <f ca="1">SUMIF(Effort!$A$2:$A$4846,$B53,Effort!$AB$2:$AB$4845)</f>
        <v>0.1912268518518519</v>
      </c>
      <c r="D53" s="22">
        <f t="shared" ca="1" si="4"/>
        <v>6.4233701504954981</v>
      </c>
    </row>
    <row r="54" spans="2:4" x14ac:dyDescent="0.3">
      <c r="B54" s="43">
        <v>44486</v>
      </c>
      <c r="C54" s="7">
        <f ca="1">SUMIF(Effort!$A$2:$A$4846,$B54,Effort!$AB$2:$AB$4845)</f>
        <v>9.5856481481481515E-2</v>
      </c>
      <c r="D54" s="22">
        <f t="shared" ca="1" si="4"/>
        <v>3.2198493878709424</v>
      </c>
    </row>
    <row r="55" spans="2:4" x14ac:dyDescent="0.3">
      <c r="B55" s="43">
        <v>44487</v>
      </c>
      <c r="C55" s="7">
        <f ca="1">SUMIF(Effort!$A$2:$A$4846,$B55,Effort!$AB$2:$AB$4845)</f>
        <v>0.14559027777777794</v>
      </c>
      <c r="D55" s="22">
        <f t="shared" ca="1" si="4"/>
        <v>4.8904232612929999</v>
      </c>
    </row>
    <row r="56" spans="2:4" x14ac:dyDescent="0.3">
      <c r="B56" s="43">
        <v>44488</v>
      </c>
      <c r="C56" s="7">
        <f ca="1">SUMIF(Effort!$A$2:$A$4846,$B56,Effort!$AB$2:$AB$4845)</f>
        <v>0.12054398148148143</v>
      </c>
      <c r="D56" s="22">
        <f t="shared" ca="1" si="4"/>
        <v>4.0491102843124658</v>
      </c>
    </row>
    <row r="57" spans="2:4" x14ac:dyDescent="0.3">
      <c r="B57" s="43">
        <v>44489</v>
      </c>
      <c r="C57" s="7">
        <f ca="1">SUMIF(Effort!$A$2:$A$4846,$B57,Effort!$AB$2:$AB$4845)</f>
        <v>0.14891203703703715</v>
      </c>
      <c r="D57" s="22">
        <f t="shared" ca="1" si="4"/>
        <v>5.0020022004766442</v>
      </c>
    </row>
    <row r="58" spans="2:4" x14ac:dyDescent="0.3">
      <c r="B58" s="43">
        <v>44490</v>
      </c>
      <c r="C58" s="7">
        <f ca="1">SUMIF(Effort!$A$2:$A$4846,$B58,Effort!$AB$2:$AB$4845)</f>
        <v>6.3310185185185275E-2</v>
      </c>
      <c r="D58" s="22">
        <f t="shared" ca="1" si="4"/>
        <v>2.1266090499461576</v>
      </c>
    </row>
    <row r="59" spans="2:4" x14ac:dyDescent="0.3">
      <c r="B59" s="43">
        <v>44491</v>
      </c>
      <c r="C59" s="7">
        <f ca="1">SUMIF(Effort!$A$2:$A$4846,$B59,Effort!$AB$2:$AB$4845)</f>
        <v>0.2157175925925926</v>
      </c>
      <c r="D59" s="22">
        <f t="shared" ca="1" si="4"/>
        <v>7.246021841480152</v>
      </c>
    </row>
    <row r="60" spans="2:4" x14ac:dyDescent="0.3">
      <c r="B60" s="43">
        <v>44492</v>
      </c>
      <c r="C60" s="7">
        <f ca="1">SUMIF(Effort!$A$2:$A$4846,$B60,Effort!$AB$2:$AB$4845)</f>
        <v>0.14317129629629632</v>
      </c>
      <c r="D60" s="22">
        <f t="shared" ca="1" si="4"/>
        <v>4.8091689118526393</v>
      </c>
    </row>
    <row r="61" spans="2:4" x14ac:dyDescent="0.3">
      <c r="B61" s="43">
        <v>44493</v>
      </c>
      <c r="C61" s="7">
        <f ca="1">SUMIF(Effort!$A$2:$A$4846,$B61,Effort!$AB$2:$AB$4845)</f>
        <v>0.30721064814814808</v>
      </c>
      <c r="D61" s="22">
        <f t="shared" ca="1" si="4"/>
        <v>10.319302378925185</v>
      </c>
    </row>
    <row r="62" spans="2:4" x14ac:dyDescent="0.3">
      <c r="B62" s="43">
        <v>44494</v>
      </c>
      <c r="C62" s="7">
        <f ca="1">SUMIF(Effort!$A$2:$A$4846,$B62,Effort!$AB$2:$AB$4845)</f>
        <v>0.2681134259259258</v>
      </c>
      <c r="D62" s="22">
        <f ca="1">(C62/$C$87)*100</f>
        <v>9.0060143769657479</v>
      </c>
    </row>
    <row r="63" spans="2:4" x14ac:dyDescent="0.3">
      <c r="B63" s="43">
        <v>44495</v>
      </c>
      <c r="C63" s="7">
        <f ca="1">SUMIF(Effort!$A$2:$A$4846,$B63,Effort!$AB$2:$AB$4845)</f>
        <v>0.12606481481481474</v>
      </c>
      <c r="D63" s="22">
        <f ca="1">(C63/$C$87)*100</f>
        <v>4.2345568138964351</v>
      </c>
    </row>
    <row r="64" spans="2:4" x14ac:dyDescent="0.3">
      <c r="B64" s="43">
        <v>44002</v>
      </c>
      <c r="C64" s="7">
        <f ca="1">SUMIF(Effort!$A$2:$A$4846,$B64,Effort!$AB$2:$AB$4845)</f>
        <v>0</v>
      </c>
      <c r="D64" s="22">
        <f t="shared" ref="D64:D86" ca="1" si="5">(C64/$C$87)*100</f>
        <v>0</v>
      </c>
    </row>
    <row r="65" spans="2:5" x14ac:dyDescent="0.3">
      <c r="B65" s="43">
        <v>44003</v>
      </c>
      <c r="C65" s="7">
        <f ca="1">SUMIF(Effort!$A$2:$A$4846,$B65,Effort!$AB$2:$AB$4845)</f>
        <v>0</v>
      </c>
      <c r="D65" s="22">
        <f t="shared" ca="1" si="5"/>
        <v>0</v>
      </c>
    </row>
    <row r="66" spans="2:5" x14ac:dyDescent="0.3">
      <c r="B66" s="43">
        <v>44004</v>
      </c>
      <c r="C66" s="7">
        <f ca="1">SUMIF(Effort!$A$2:$A$4846,$B66,Effort!$AB$2:$AB$4845)</f>
        <v>0</v>
      </c>
      <c r="D66" s="22">
        <f t="shared" ca="1" si="5"/>
        <v>0</v>
      </c>
      <c r="E66" s="29">
        <f ca="1">SUM($C$46:$C$65)</f>
        <v>2.977048611111111</v>
      </c>
    </row>
    <row r="67" spans="2:5" x14ac:dyDescent="0.3">
      <c r="B67" s="43">
        <v>44005</v>
      </c>
      <c r="C67" s="7">
        <f ca="1">SUMIF(Effort!$A$2:$A$4846,$B67,Effort!$AB$2:$AB$4845)</f>
        <v>0</v>
      </c>
      <c r="D67" s="22">
        <f t="shared" ca="1" si="5"/>
        <v>0</v>
      </c>
    </row>
    <row r="68" spans="2:5" x14ac:dyDescent="0.3">
      <c r="B68" s="43">
        <v>44006</v>
      </c>
      <c r="C68" s="7">
        <f ca="1">SUMIF(Effort!$A$2:$A$4846,$B68,Effort!$AB$2:$AB$4845)</f>
        <v>0</v>
      </c>
      <c r="D68" s="22">
        <f t="shared" ca="1" si="5"/>
        <v>0</v>
      </c>
    </row>
    <row r="69" spans="2:5" x14ac:dyDescent="0.3">
      <c r="B69" s="43">
        <v>44007</v>
      </c>
      <c r="C69" s="7">
        <f ca="1">SUMIF(Effort!$A$2:$A$4846,$B69,Effort!$AB$2:$AB$4845)</f>
        <v>0</v>
      </c>
      <c r="D69" s="22">
        <f t="shared" ca="1" si="5"/>
        <v>0</v>
      </c>
    </row>
    <row r="70" spans="2:5" x14ac:dyDescent="0.3">
      <c r="B70" s="43">
        <v>44008</v>
      </c>
      <c r="C70" s="7">
        <f ca="1">SUMIF(Effort!$A$2:$A$4846,$B70,Effort!$AB$2:$AB$4845)</f>
        <v>0</v>
      </c>
      <c r="D70" s="22">
        <f t="shared" ca="1" si="5"/>
        <v>0</v>
      </c>
    </row>
    <row r="71" spans="2:5" x14ac:dyDescent="0.3">
      <c r="B71" s="43">
        <v>44009</v>
      </c>
      <c r="C71" s="7">
        <f ca="1">SUMIF(Effort!$A$2:$A$4846,$B71,Effort!$AB$2:$AB$4845)</f>
        <v>0</v>
      </c>
      <c r="D71" s="22">
        <f t="shared" ca="1" si="5"/>
        <v>0</v>
      </c>
    </row>
    <row r="72" spans="2:5" x14ac:dyDescent="0.3">
      <c r="B72" s="43">
        <v>44010</v>
      </c>
      <c r="C72" s="7">
        <f ca="1">SUMIF(Effort!$A$2:$A$4846,$B72,Effort!$AB$2:$AB$4845)</f>
        <v>0</v>
      </c>
      <c r="D72" s="22">
        <f t="shared" ca="1" si="5"/>
        <v>0</v>
      </c>
    </row>
    <row r="73" spans="2:5" x14ac:dyDescent="0.3">
      <c r="B73" s="43">
        <v>44011</v>
      </c>
      <c r="C73" s="7">
        <f ca="1">SUMIF(Effort!$A$2:$A$4846,$B73,Effort!$AB$2:$AB$4845)</f>
        <v>0</v>
      </c>
      <c r="D73" s="22">
        <f t="shared" ca="1" si="5"/>
        <v>0</v>
      </c>
    </row>
    <row r="74" spans="2:5" x14ac:dyDescent="0.3">
      <c r="B74" s="43">
        <v>44012</v>
      </c>
      <c r="C74" s="7">
        <f ca="1">SUMIF(Effort!$A$2:$A$4846,$B74,Effort!$AB$2:$AB$4845)</f>
        <v>0</v>
      </c>
      <c r="D74" s="22">
        <f t="shared" ca="1" si="5"/>
        <v>0</v>
      </c>
    </row>
    <row r="75" spans="2:5" x14ac:dyDescent="0.3">
      <c r="B75" s="43">
        <v>44013</v>
      </c>
      <c r="C75" s="7">
        <f ca="1">SUMIF(Effort!$A$2:$A$4846,$B75,Effort!$AB$2:$AB$4845)</f>
        <v>0</v>
      </c>
      <c r="D75" s="22">
        <f t="shared" ca="1" si="5"/>
        <v>0</v>
      </c>
    </row>
    <row r="76" spans="2:5" x14ac:dyDescent="0.3">
      <c r="B76" s="43">
        <v>44014</v>
      </c>
      <c r="C76" s="7">
        <f ca="1">SUMIF(Effort!$A$2:$A$4846,$B76,Effort!$AB$2:$AB$4845)</f>
        <v>0</v>
      </c>
      <c r="D76" s="22">
        <f t="shared" ca="1" si="5"/>
        <v>0</v>
      </c>
    </row>
    <row r="77" spans="2:5" x14ac:dyDescent="0.3">
      <c r="B77" s="43">
        <v>44015</v>
      </c>
      <c r="C77" s="7">
        <f ca="1">SUMIF(Effort!$A$2:$A$4846,$B77,Effort!$AB$2:$AB$4845)</f>
        <v>0</v>
      </c>
      <c r="D77" s="22">
        <f t="shared" ca="1" si="5"/>
        <v>0</v>
      </c>
    </row>
    <row r="78" spans="2:5" x14ac:dyDescent="0.3">
      <c r="B78" s="43">
        <v>44016</v>
      </c>
      <c r="C78" s="7">
        <f ca="1">SUMIF(Effort!$A$2:$A$4846,$B78,Effort!$AB$2:$AB$4845)</f>
        <v>0</v>
      </c>
      <c r="D78" s="22">
        <f t="shared" ca="1" si="5"/>
        <v>0</v>
      </c>
    </row>
    <row r="79" spans="2:5" x14ac:dyDescent="0.3">
      <c r="B79" s="43">
        <v>44017</v>
      </c>
      <c r="C79" s="7">
        <f ca="1">SUMIF(Effort!$A$2:$A$4846,$B79,Effort!$AB$2:$AB$4845)</f>
        <v>0</v>
      </c>
      <c r="D79" s="22">
        <f t="shared" ca="1" si="5"/>
        <v>0</v>
      </c>
    </row>
    <row r="80" spans="2:5" x14ac:dyDescent="0.3">
      <c r="B80" s="43">
        <v>44018</v>
      </c>
      <c r="C80" s="7">
        <f ca="1">SUMIF(Effort!$A$2:$A$4846,$B80,Effort!$AB$2:$AB$4845)</f>
        <v>0</v>
      </c>
      <c r="D80" s="22">
        <f t="shared" ca="1" si="5"/>
        <v>0</v>
      </c>
    </row>
    <row r="81" spans="2:4" x14ac:dyDescent="0.3">
      <c r="B81" s="43">
        <v>44019</v>
      </c>
      <c r="C81" s="7">
        <f ca="1">SUMIF(Effort!$A$2:$A$4846,$B81,Effort!$AB$2:$AB$4845)</f>
        <v>0</v>
      </c>
      <c r="D81" s="22">
        <f t="shared" ca="1" si="5"/>
        <v>0</v>
      </c>
    </row>
    <row r="82" spans="2:4" x14ac:dyDescent="0.3">
      <c r="B82" s="43">
        <v>44020</v>
      </c>
      <c r="C82" s="7">
        <f ca="1">SUMIF(Effort!$A$2:$A$4846,$B82,Effort!$AB$2:$AB$4845)</f>
        <v>0</v>
      </c>
      <c r="D82" s="22">
        <f t="shared" ca="1" si="5"/>
        <v>0</v>
      </c>
    </row>
    <row r="83" spans="2:4" x14ac:dyDescent="0.3">
      <c r="B83" s="43">
        <v>44021</v>
      </c>
      <c r="C83" s="7">
        <f ca="1">SUMIF(Effort!$A$2:$A$4846,$B83,Effort!$AB$2:$AB$4845)</f>
        <v>0</v>
      </c>
      <c r="D83" s="22">
        <f t="shared" ca="1" si="5"/>
        <v>0</v>
      </c>
    </row>
    <row r="84" spans="2:4" x14ac:dyDescent="0.3">
      <c r="B84" s="43">
        <v>44022</v>
      </c>
      <c r="C84" s="7">
        <f ca="1">SUMIF(Effort!$A$2:$A$4846,$B84,Effort!$AB$2:$AB$4845)</f>
        <v>0</v>
      </c>
      <c r="D84" s="22">
        <f t="shared" ca="1" si="5"/>
        <v>0</v>
      </c>
    </row>
    <row r="85" spans="2:4" x14ac:dyDescent="0.3">
      <c r="B85" s="43"/>
      <c r="C85" s="7">
        <f ca="1">SUMIF(Effort!$A$2:$A$4846,$B85,Effort!$AB$2:$AB$4845)</f>
        <v>0</v>
      </c>
      <c r="D85" s="22">
        <f t="shared" ca="1" si="5"/>
        <v>0</v>
      </c>
    </row>
    <row r="86" spans="2:4" x14ac:dyDescent="0.3">
      <c r="B86" s="43"/>
      <c r="C86" s="7">
        <f ca="1">SUMIF(Effort!$A$2:$A$4846,$B86,Effort!$AB$2:$AB$4845)</f>
        <v>0</v>
      </c>
      <c r="D86" s="22">
        <f t="shared" ca="1" si="5"/>
        <v>0</v>
      </c>
    </row>
    <row r="87" spans="2:4" x14ac:dyDescent="0.3">
      <c r="B87" s="24" t="s">
        <v>19</v>
      </c>
      <c r="C87" s="25">
        <f ca="1">SUM($C$46:$C$86)</f>
        <v>2.977048611111111</v>
      </c>
      <c r="D87" s="26">
        <f ca="1">SUM(D46:D86)</f>
        <v>100.00000000000003</v>
      </c>
    </row>
    <row r="88" spans="2:4" x14ac:dyDescent="0.3">
      <c r="B88" s="24" t="s">
        <v>46</v>
      </c>
      <c r="C88" s="25">
        <f ca="1">AVERAGE($C$46:$C$84)</f>
        <v>7.6334579772079775E-2</v>
      </c>
      <c r="D88" s="26"/>
    </row>
    <row r="89" spans="2:4" x14ac:dyDescent="0.3">
      <c r="B89" s="24" t="s">
        <v>51</v>
      </c>
      <c r="C89" s="25">
        <f ca="1">MAX($C$46:$C$84)</f>
        <v>0.30721064814814808</v>
      </c>
      <c r="D89" s="26"/>
    </row>
  </sheetData>
  <mergeCells count="6">
    <mergeCell ref="A40:A43"/>
    <mergeCell ref="G1:H1"/>
    <mergeCell ref="A3:A8"/>
    <mergeCell ref="A13:A16"/>
    <mergeCell ref="A20:A23"/>
    <mergeCell ref="A28:A3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Effort</vt:lpstr>
      <vt:lpstr>Weather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Peter McDonnell (Housing)</cp:lastModifiedBy>
  <dcterms:created xsi:type="dcterms:W3CDTF">2019-11-26T19:19:52Z</dcterms:created>
  <dcterms:modified xsi:type="dcterms:W3CDTF">2023-04-05T12:51:53Z</dcterms:modified>
</cp:coreProperties>
</file>